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acio.junior\Desktop\"/>
    </mc:Choice>
  </mc:AlternateContent>
  <bookViews>
    <workbookView xWindow="0" yWindow="0" windowWidth="12000" windowHeight="8412"/>
  </bookViews>
  <sheets>
    <sheet name="Crédito" sheetId="20" r:id="rId1"/>
    <sheet name="Dicionário" sheetId="19" r:id="rId2"/>
    <sheet name="Chile" sheetId="18" r:id="rId3"/>
    <sheet name="AP" sheetId="1" r:id="rId4"/>
    <sheet name="TA" sheetId="3" r:id="rId5"/>
    <sheet name="AN" sheetId="4" r:id="rId6"/>
    <sheet name="AT" sheetId="5" r:id="rId7"/>
    <sheet name="CO" sheetId="6" r:id="rId8"/>
    <sheet name="VA" sheetId="7" r:id="rId9"/>
    <sheet name="RM" sheetId="8" r:id="rId10"/>
    <sheet name="LI" sheetId="9" r:id="rId11"/>
    <sheet name="ML" sheetId="10" r:id="rId12"/>
    <sheet name="NB" sheetId="11" r:id="rId13"/>
    <sheet name="BI" sheetId="12" r:id="rId14"/>
    <sheet name="AR" sheetId="13" r:id="rId15"/>
    <sheet name="LR" sheetId="14" r:id="rId16"/>
    <sheet name="LL" sheetId="15" r:id="rId17"/>
    <sheet name="AI" sheetId="16" r:id="rId18"/>
    <sheet name="MA" sheetId="17" r:id="rId19"/>
  </sheets>
  <calcPr calcId="162913"/>
</workbook>
</file>

<file path=xl/calcChain.xml><?xml version="1.0" encoding="utf-8"?>
<calcChain xmlns="http://schemas.openxmlformats.org/spreadsheetml/2006/main">
  <c r="H20" i="18" l="1"/>
  <c r="J21" i="18"/>
  <c r="H22" i="18"/>
  <c r="J23" i="18"/>
  <c r="H24" i="18"/>
  <c r="J25" i="18"/>
  <c r="H26" i="18"/>
  <c r="J27" i="18"/>
  <c r="H28" i="18"/>
  <c r="J29" i="18"/>
  <c r="H30" i="18"/>
  <c r="J31" i="18"/>
  <c r="R13" i="1" l="1"/>
  <c r="N12" i="1"/>
  <c r="R9" i="1"/>
  <c r="AN10" i="16" s="1"/>
  <c r="N8" i="1"/>
  <c r="R5" i="1"/>
  <c r="R3" i="1"/>
  <c r="R12" i="3"/>
  <c r="R10" i="3"/>
  <c r="AK11" i="3" s="1"/>
  <c r="N9" i="3"/>
  <c r="N7" i="3"/>
  <c r="W8" i="3" s="1"/>
  <c r="R4" i="3"/>
  <c r="AK5" i="3" s="1"/>
  <c r="P2" i="4"/>
  <c r="R13" i="4"/>
  <c r="R11" i="4"/>
  <c r="N10" i="4"/>
  <c r="N8" i="4"/>
  <c r="P2" i="1"/>
  <c r="N14" i="1"/>
  <c r="R11" i="1"/>
  <c r="AN12" i="9" s="1"/>
  <c r="N10" i="1"/>
  <c r="X11" i="1" s="1"/>
  <c r="R7" i="1"/>
  <c r="N6" i="1"/>
  <c r="X7" i="1" s="1"/>
  <c r="N4" i="1"/>
  <c r="R14" i="3"/>
  <c r="AM4" i="3" s="1"/>
  <c r="N13" i="3"/>
  <c r="N11" i="3"/>
  <c r="R8" i="3"/>
  <c r="R6" i="3"/>
  <c r="AL7" i="3" s="1"/>
  <c r="N5" i="3"/>
  <c r="N14" i="4"/>
  <c r="X11" i="4" s="1"/>
  <c r="N12" i="4"/>
  <c r="R9" i="4"/>
  <c r="R7" i="4"/>
  <c r="N6" i="4"/>
  <c r="R5" i="4"/>
  <c r="N4" i="4"/>
  <c r="X5" i="4" s="1"/>
  <c r="R14" i="5"/>
  <c r="N13" i="5"/>
  <c r="W14" i="5" s="1"/>
  <c r="R12" i="5"/>
  <c r="AK13" i="5" s="1"/>
  <c r="N11" i="5"/>
  <c r="W12" i="5" s="1"/>
  <c r="R10" i="5"/>
  <c r="N9" i="5"/>
  <c r="W10" i="5" s="1"/>
  <c r="R8" i="5"/>
  <c r="AK9" i="5" s="1"/>
  <c r="N7" i="5"/>
  <c r="W8" i="5" s="1"/>
  <c r="R6" i="5"/>
  <c r="N5" i="5"/>
  <c r="R4" i="5"/>
  <c r="AK5" i="5" s="1"/>
  <c r="P2" i="6"/>
  <c r="N14" i="6"/>
  <c r="R13" i="6"/>
  <c r="N12" i="6"/>
  <c r="R11" i="6"/>
  <c r="N10" i="6"/>
  <c r="X11" i="6" s="1"/>
  <c r="R9" i="6"/>
  <c r="N8" i="6"/>
  <c r="R7" i="6"/>
  <c r="N6" i="6"/>
  <c r="X7" i="6" s="1"/>
  <c r="R5" i="6"/>
  <c r="N4" i="6"/>
  <c r="R14" i="7"/>
  <c r="AM12" i="7" s="1"/>
  <c r="N13" i="7"/>
  <c r="W14" i="7" s="1"/>
  <c r="R12" i="7"/>
  <c r="AK13" i="7" s="1"/>
  <c r="N11" i="7"/>
  <c r="W12" i="7" s="1"/>
  <c r="R10" i="7"/>
  <c r="AL11" i="7" s="1"/>
  <c r="N9" i="7"/>
  <c r="W10" i="7" s="1"/>
  <c r="R8" i="7"/>
  <c r="N7" i="7"/>
  <c r="W8" i="7" s="1"/>
  <c r="R6" i="7"/>
  <c r="AL7" i="7" s="1"/>
  <c r="N5" i="7"/>
  <c r="W6" i="7" s="1"/>
  <c r="R4" i="7"/>
  <c r="AK5" i="7" s="1"/>
  <c r="P2" i="8"/>
  <c r="N14" i="8"/>
  <c r="X13" i="8" s="1"/>
  <c r="R13" i="8"/>
  <c r="N12" i="8"/>
  <c r="R11" i="8"/>
  <c r="N10" i="8"/>
  <c r="X11" i="8" s="1"/>
  <c r="R9" i="8"/>
  <c r="N8" i="8"/>
  <c r="R7" i="8"/>
  <c r="N6" i="8"/>
  <c r="X7" i="8" s="1"/>
  <c r="R5" i="8"/>
  <c r="N4" i="8"/>
  <c r="R14" i="9"/>
  <c r="AM12" i="9" s="1"/>
  <c r="N13" i="9"/>
  <c r="W14" i="9" s="1"/>
  <c r="R12" i="9"/>
  <c r="AK13" i="9" s="1"/>
  <c r="N11" i="9"/>
  <c r="W12" i="9" s="1"/>
  <c r="R10" i="9"/>
  <c r="AL11" i="9" s="1"/>
  <c r="N9" i="9"/>
  <c r="W10" i="9" s="1"/>
  <c r="R8" i="9"/>
  <c r="AK9" i="9" s="1"/>
  <c r="N7" i="9"/>
  <c r="W8" i="9" s="1"/>
  <c r="R6" i="9"/>
  <c r="AL7" i="9" s="1"/>
  <c r="N5" i="9"/>
  <c r="W6" i="9" s="1"/>
  <c r="R4" i="9"/>
  <c r="AK5" i="9" s="1"/>
  <c r="P2" i="10"/>
  <c r="N14" i="10"/>
  <c r="R13" i="10"/>
  <c r="N12" i="10"/>
  <c r="R11" i="10"/>
  <c r="N10" i="10"/>
  <c r="X11" i="10" s="1"/>
  <c r="R9" i="10"/>
  <c r="N8" i="10"/>
  <c r="R7" i="10"/>
  <c r="N6" i="10"/>
  <c r="R5" i="10"/>
  <c r="N4" i="10"/>
  <c r="R3" i="10"/>
  <c r="R14" i="11"/>
  <c r="AM14" i="11" s="1"/>
  <c r="N13" i="11"/>
  <c r="W14" i="11" s="1"/>
  <c r="R12" i="11"/>
  <c r="AK13" i="11" s="1"/>
  <c r="N11" i="11"/>
  <c r="R10" i="11"/>
  <c r="AK11" i="11" s="1"/>
  <c r="N9" i="11"/>
  <c r="W10" i="11" s="1"/>
  <c r="R8" i="11"/>
  <c r="N7" i="11"/>
  <c r="W8" i="11" s="1"/>
  <c r="R6" i="11"/>
  <c r="AL7" i="11" s="1"/>
  <c r="N5" i="11"/>
  <c r="W6" i="11" s="1"/>
  <c r="R4" i="11"/>
  <c r="AK5" i="11" s="1"/>
  <c r="N3" i="11"/>
  <c r="W4" i="11" s="1"/>
  <c r="P3" i="14"/>
  <c r="P8" i="15"/>
  <c r="P6" i="15"/>
  <c r="P4" i="15"/>
  <c r="P11" i="16"/>
  <c r="P9" i="16"/>
  <c r="P7" i="16"/>
  <c r="P5" i="16"/>
  <c r="P3" i="16"/>
  <c r="N3" i="3"/>
  <c r="W4" i="3" s="1"/>
  <c r="R3" i="4"/>
  <c r="N3" i="5"/>
  <c r="W4" i="5" s="1"/>
  <c r="R3" i="6"/>
  <c r="N3" i="7"/>
  <c r="W4" i="7" s="1"/>
  <c r="R3" i="8"/>
  <c r="N3" i="9"/>
  <c r="W4" i="9" s="1"/>
  <c r="P2" i="12"/>
  <c r="N14" i="12"/>
  <c r="R13" i="12"/>
  <c r="N12" i="12"/>
  <c r="R11" i="12"/>
  <c r="N10" i="12"/>
  <c r="X11" i="12" s="1"/>
  <c r="R9" i="12"/>
  <c r="N8" i="12"/>
  <c r="R7" i="12"/>
  <c r="N6" i="12"/>
  <c r="X7" i="12" s="1"/>
  <c r="R5" i="12"/>
  <c r="N4" i="12"/>
  <c r="R3" i="12"/>
  <c r="R14" i="13"/>
  <c r="AM9" i="13" s="1"/>
  <c r="N13" i="13"/>
  <c r="W14" i="13" s="1"/>
  <c r="R12" i="13"/>
  <c r="AK13" i="13" s="1"/>
  <c r="N11" i="13"/>
  <c r="W12" i="13" s="1"/>
  <c r="R10" i="13"/>
  <c r="AK11" i="13" s="1"/>
  <c r="N9" i="13"/>
  <c r="W10" i="13" s="1"/>
  <c r="R8" i="13"/>
  <c r="N7" i="13"/>
  <c r="W8" i="13" s="1"/>
  <c r="R6" i="13"/>
  <c r="AL7" i="13" s="1"/>
  <c r="N5" i="13"/>
  <c r="W6" i="13" s="1"/>
  <c r="R4" i="13"/>
  <c r="N3" i="13"/>
  <c r="W4" i="13" s="1"/>
  <c r="P2" i="14"/>
  <c r="N14" i="14"/>
  <c r="R13" i="14"/>
  <c r="N12" i="14"/>
  <c r="R11" i="14"/>
  <c r="N10" i="14"/>
  <c r="X11" i="14" s="1"/>
  <c r="R9" i="14"/>
  <c r="N8" i="14"/>
  <c r="R7" i="14"/>
  <c r="N6" i="14"/>
  <c r="X7" i="14" s="1"/>
  <c r="R5" i="14"/>
  <c r="N4" i="14"/>
  <c r="R3" i="14"/>
  <c r="R14" i="15"/>
  <c r="AM3" i="15" s="1"/>
  <c r="N13" i="15"/>
  <c r="W14" i="15" s="1"/>
  <c r="R12" i="15"/>
  <c r="N11" i="15"/>
  <c r="W12" i="15" s="1"/>
  <c r="R10" i="15"/>
  <c r="AL11" i="15" s="1"/>
  <c r="N9" i="15"/>
  <c r="W10" i="15" s="1"/>
  <c r="R8" i="15"/>
  <c r="N7" i="15"/>
  <c r="W8" i="15" s="1"/>
  <c r="R6" i="15"/>
  <c r="AK7" i="15" s="1"/>
  <c r="N5" i="15"/>
  <c r="W6" i="15" s="1"/>
  <c r="R4" i="15"/>
  <c r="AK5" i="15" s="1"/>
  <c r="N3" i="15"/>
  <c r="W4" i="15" s="1"/>
  <c r="P2" i="16"/>
  <c r="N14" i="16"/>
  <c r="R13" i="16"/>
  <c r="N12" i="16"/>
  <c r="R11" i="16"/>
  <c r="N10" i="16"/>
  <c r="X11" i="16" s="1"/>
  <c r="R9" i="16"/>
  <c r="N8" i="16"/>
  <c r="X9" i="16" s="1"/>
  <c r="R7" i="16"/>
  <c r="N6" i="16"/>
  <c r="X7" i="16" s="1"/>
  <c r="R5" i="16"/>
  <c r="R3" i="16"/>
  <c r="R14" i="17"/>
  <c r="N13" i="17"/>
  <c r="W14" i="17" s="1"/>
  <c r="R12" i="17"/>
  <c r="N11" i="17"/>
  <c r="W12" i="17" s="1"/>
  <c r="R10" i="17"/>
  <c r="N9" i="17"/>
  <c r="W10" i="17" s="1"/>
  <c r="R8" i="17"/>
  <c r="AK9" i="17" s="1"/>
  <c r="N7" i="17"/>
  <c r="W8" i="17" s="1"/>
  <c r="R6" i="17"/>
  <c r="AL7" i="17" s="1"/>
  <c r="N5" i="17"/>
  <c r="W6" i="17" s="1"/>
  <c r="R4" i="17"/>
  <c r="AK5" i="17" s="1"/>
  <c r="N3" i="17"/>
  <c r="W4" i="17" s="1"/>
  <c r="AN14" i="17"/>
  <c r="AN8" i="17"/>
  <c r="AN6" i="17"/>
  <c r="AN4" i="17"/>
  <c r="AN14" i="16"/>
  <c r="AN12" i="16"/>
  <c r="AN8" i="16"/>
  <c r="AI13" i="17"/>
  <c r="AI11" i="17"/>
  <c r="AI9" i="17"/>
  <c r="AI7" i="17"/>
  <c r="AI5" i="17"/>
  <c r="AI3" i="17"/>
  <c r="AI13" i="16"/>
  <c r="AI11" i="16"/>
  <c r="AI9" i="16"/>
  <c r="AI8" i="17"/>
  <c r="AI12" i="16"/>
  <c r="AI14" i="17"/>
  <c r="AI6" i="17"/>
  <c r="AI10" i="16"/>
  <c r="AN6" i="16"/>
  <c r="AN4" i="16"/>
  <c r="AN14" i="15"/>
  <c r="AN8" i="15"/>
  <c r="AN6" i="15"/>
  <c r="AI12" i="17"/>
  <c r="AI8" i="16"/>
  <c r="AI3" i="16"/>
  <c r="AI12" i="15"/>
  <c r="AI7" i="15"/>
  <c r="AI5" i="15"/>
  <c r="AI3" i="15"/>
  <c r="AI13" i="14"/>
  <c r="AI11" i="14"/>
  <c r="AI9" i="14"/>
  <c r="AI7" i="14"/>
  <c r="AI5" i="14"/>
  <c r="AI3" i="14"/>
  <c r="AI10" i="17"/>
  <c r="AI5" i="16"/>
  <c r="AI14" i="15"/>
  <c r="AI9" i="15"/>
  <c r="AI6" i="15"/>
  <c r="AN4" i="15"/>
  <c r="AN14" i="14"/>
  <c r="AN8" i="14"/>
  <c r="AN6" i="14"/>
  <c r="AN4" i="14"/>
  <c r="AN14" i="13"/>
  <c r="AN8" i="13"/>
  <c r="AN6" i="13"/>
  <c r="AI11" i="15"/>
  <c r="AI8" i="15"/>
  <c r="AI14" i="14"/>
  <c r="AI10" i="14"/>
  <c r="AI6" i="14"/>
  <c r="AI14" i="13"/>
  <c r="AI9" i="13"/>
  <c r="AI6" i="13"/>
  <c r="AN4" i="13"/>
  <c r="AN14" i="12"/>
  <c r="AN12" i="12"/>
  <c r="AN8" i="12"/>
  <c r="AN6" i="12"/>
  <c r="AN4" i="12"/>
  <c r="AN14" i="11"/>
  <c r="AI14" i="16"/>
  <c r="AI6" i="16"/>
  <c r="AI11" i="13"/>
  <c r="AI8" i="13"/>
  <c r="AI4" i="13"/>
  <c r="AI14" i="12"/>
  <c r="AI12" i="12"/>
  <c r="AI10" i="12"/>
  <c r="AI8" i="12"/>
  <c r="AI6" i="12"/>
  <c r="AI4" i="12"/>
  <c r="AI14" i="11"/>
  <c r="AI12" i="11"/>
  <c r="AI10" i="11"/>
  <c r="AI8" i="11"/>
  <c r="AI6" i="11"/>
  <c r="AI4" i="11"/>
  <c r="AI14" i="10"/>
  <c r="AI4" i="17"/>
  <c r="AI4" i="16"/>
  <c r="AI12" i="14"/>
  <c r="AI4" i="14"/>
  <c r="AI13" i="13"/>
  <c r="AI10" i="13"/>
  <c r="AN8" i="11"/>
  <c r="AI5" i="11"/>
  <c r="AI12" i="10"/>
  <c r="AI10" i="10"/>
  <c r="AI8" i="10"/>
  <c r="AI6" i="10"/>
  <c r="AI4" i="10"/>
  <c r="AI14" i="9"/>
  <c r="AI12" i="9"/>
  <c r="AI10" i="9"/>
  <c r="AI8" i="9"/>
  <c r="AI6" i="9"/>
  <c r="AI4" i="9"/>
  <c r="AI14" i="8"/>
  <c r="AI12" i="8"/>
  <c r="AI10" i="8"/>
  <c r="AI8" i="8"/>
  <c r="AI6" i="8"/>
  <c r="AI10" i="15"/>
  <c r="AI7" i="13"/>
  <c r="AI13" i="12"/>
  <c r="AI9" i="12"/>
  <c r="AI5" i="12"/>
  <c r="AI13" i="11"/>
  <c r="AN10" i="11"/>
  <c r="AI7" i="11"/>
  <c r="AN14" i="10"/>
  <c r="AI7" i="16"/>
  <c r="AI8" i="14"/>
  <c r="AI5" i="13"/>
  <c r="AI9" i="11"/>
  <c r="AN4" i="11"/>
  <c r="AI11" i="10"/>
  <c r="AI7" i="10"/>
  <c r="AI3" i="10"/>
  <c r="AI11" i="9"/>
  <c r="AI7" i="9"/>
  <c r="AI3" i="9"/>
  <c r="AI11" i="8"/>
  <c r="AI7" i="8"/>
  <c r="AN14" i="7"/>
  <c r="AI14" i="7"/>
  <c r="AI11" i="7"/>
  <c r="AN6" i="7"/>
  <c r="AI6" i="7"/>
  <c r="AI3" i="7"/>
  <c r="AI11" i="6"/>
  <c r="AI9" i="6"/>
  <c r="AI7" i="6"/>
  <c r="AI5" i="6"/>
  <c r="AI3" i="6"/>
  <c r="AI13" i="5"/>
  <c r="AI11" i="5"/>
  <c r="AI9" i="5"/>
  <c r="AI7" i="5"/>
  <c r="AI5" i="5"/>
  <c r="AI3" i="5"/>
  <c r="AI13" i="4"/>
  <c r="AI11" i="4"/>
  <c r="AI9" i="4"/>
  <c r="AI7" i="4"/>
  <c r="AI5" i="4"/>
  <c r="AI3" i="4"/>
  <c r="AI12" i="13"/>
  <c r="AI3" i="13"/>
  <c r="AI7" i="12"/>
  <c r="AI3" i="11"/>
  <c r="AN8" i="10"/>
  <c r="AN4" i="10"/>
  <c r="AN8" i="9"/>
  <c r="AN4" i="9"/>
  <c r="AN12" i="8"/>
  <c r="AN8" i="8"/>
  <c r="AN4" i="8"/>
  <c r="AI4" i="8"/>
  <c r="AI13" i="7"/>
  <c r="AN8" i="7"/>
  <c r="AI8" i="7"/>
  <c r="AI5" i="7"/>
  <c r="AN12" i="6"/>
  <c r="AN8" i="6"/>
  <c r="AN6" i="6"/>
  <c r="AN4" i="6"/>
  <c r="AN14" i="5"/>
  <c r="AN10" i="5"/>
  <c r="AN8" i="5"/>
  <c r="AN6" i="5"/>
  <c r="AN4" i="5"/>
  <c r="AN14" i="4"/>
  <c r="AN8" i="4"/>
  <c r="AN6" i="4"/>
  <c r="AN4" i="4"/>
  <c r="AN14" i="3"/>
  <c r="AN8" i="3"/>
  <c r="AN6" i="3"/>
  <c r="AN4" i="3"/>
  <c r="AI14" i="1"/>
  <c r="AI7" i="1"/>
  <c r="AI11" i="1"/>
  <c r="AN4" i="1"/>
  <c r="AN8" i="1"/>
  <c r="AN12" i="1"/>
  <c r="AI4" i="15"/>
  <c r="AI13" i="10"/>
  <c r="AN14" i="9"/>
  <c r="AN6" i="9"/>
  <c r="AI5" i="8"/>
  <c r="AI4" i="7"/>
  <c r="AI13" i="6"/>
  <c r="AI14" i="3"/>
  <c r="AI9" i="3"/>
  <c r="AI6" i="3"/>
  <c r="AI8" i="1"/>
  <c r="AI13" i="1"/>
  <c r="AN6" i="1"/>
  <c r="AI13" i="3"/>
  <c r="AI5" i="3"/>
  <c r="AI10" i="1"/>
  <c r="AN14" i="1"/>
  <c r="AI9" i="9"/>
  <c r="AI10" i="7"/>
  <c r="AI8" i="6"/>
  <c r="AI12" i="5"/>
  <c r="AI8" i="5"/>
  <c r="AI4" i="5"/>
  <c r="AI12" i="4"/>
  <c r="AI8" i="4"/>
  <c r="AI12" i="3"/>
  <c r="AI7" i="3"/>
  <c r="AI4" i="3"/>
  <c r="AI6" i="1"/>
  <c r="AI12" i="1"/>
  <c r="AI11" i="12"/>
  <c r="AI9" i="10"/>
  <c r="AI13" i="9"/>
  <c r="AI5" i="9"/>
  <c r="AI9" i="8"/>
  <c r="AI3" i="8"/>
  <c r="AI14" i="6"/>
  <c r="AI10" i="6"/>
  <c r="AI6" i="6"/>
  <c r="AI14" i="5"/>
  <c r="AI10" i="5"/>
  <c r="AI6" i="5"/>
  <c r="AI14" i="4"/>
  <c r="AI10" i="4"/>
  <c r="AI6" i="4"/>
  <c r="AI11" i="3"/>
  <c r="AI8" i="3"/>
  <c r="AI3" i="3"/>
  <c r="AI4" i="1"/>
  <c r="AI9" i="1"/>
  <c r="AI3" i="1"/>
  <c r="AI3" i="12"/>
  <c r="AN6" i="10"/>
  <c r="AN10" i="9"/>
  <c r="AN14" i="8"/>
  <c r="AN6" i="8"/>
  <c r="AI12" i="7"/>
  <c r="AI9" i="7"/>
  <c r="AN4" i="7"/>
  <c r="AI10" i="3"/>
  <c r="AI5" i="1"/>
  <c r="AI13" i="15"/>
  <c r="AI11" i="11"/>
  <c r="AN6" i="11"/>
  <c r="AI5" i="10"/>
  <c r="AI13" i="8"/>
  <c r="AI7" i="7"/>
  <c r="AN14" i="6"/>
  <c r="AI12" i="6"/>
  <c r="AI4" i="6"/>
  <c r="AI4" i="4"/>
  <c r="AJ13" i="17"/>
  <c r="AJ13" i="16"/>
  <c r="AJ13" i="14"/>
  <c r="AJ13" i="13"/>
  <c r="AJ13" i="12"/>
  <c r="AJ13" i="11"/>
  <c r="AJ13" i="10"/>
  <c r="AJ13" i="9"/>
  <c r="AJ13" i="8"/>
  <c r="AJ13" i="7"/>
  <c r="AJ13" i="6"/>
  <c r="AJ13" i="15"/>
  <c r="AJ13" i="4"/>
  <c r="AJ13" i="1"/>
  <c r="AJ13" i="3"/>
  <c r="AJ13" i="5"/>
  <c r="AJ9" i="17"/>
  <c r="AJ9" i="16"/>
  <c r="AJ9" i="15"/>
  <c r="AJ9" i="14"/>
  <c r="AJ9" i="12"/>
  <c r="AJ9" i="11"/>
  <c r="AJ9" i="10"/>
  <c r="AJ9" i="9"/>
  <c r="AJ9" i="8"/>
  <c r="AJ9" i="7"/>
  <c r="AJ9" i="1"/>
  <c r="AJ9" i="3"/>
  <c r="AJ9" i="6"/>
  <c r="AJ9" i="5"/>
  <c r="AJ9" i="4"/>
  <c r="AJ9" i="13"/>
  <c r="AK13" i="3"/>
  <c r="W12" i="3"/>
  <c r="AL5" i="3"/>
  <c r="AK9" i="7"/>
  <c r="AM14" i="9"/>
  <c r="AM13" i="9"/>
  <c r="AM9" i="9"/>
  <c r="AK11" i="9"/>
  <c r="AK7" i="9"/>
  <c r="AK13" i="17"/>
  <c r="P9" i="15"/>
  <c r="P7" i="15"/>
  <c r="P5" i="15"/>
  <c r="P3" i="15"/>
  <c r="P12" i="16"/>
  <c r="P4" i="16"/>
  <c r="P13" i="17"/>
  <c r="P11" i="17"/>
  <c r="P9" i="17"/>
  <c r="P7" i="17"/>
  <c r="P5" i="17"/>
  <c r="P3" i="17"/>
  <c r="I19" i="18"/>
  <c r="J30" i="18"/>
  <c r="AK14" i="6" s="1"/>
  <c r="H29" i="18"/>
  <c r="W13" i="4" s="1"/>
  <c r="J26" i="18"/>
  <c r="H25" i="18"/>
  <c r="W9" i="8" s="1"/>
  <c r="J24" i="18"/>
  <c r="H23" i="18"/>
  <c r="J22" i="18"/>
  <c r="H21" i="18"/>
  <c r="J20" i="18"/>
  <c r="AK4" i="1" s="1"/>
  <c r="R14" i="1"/>
  <c r="AL12" i="1" s="1"/>
  <c r="N13" i="1"/>
  <c r="R12" i="1"/>
  <c r="AN13" i="8" s="1"/>
  <c r="N11" i="1"/>
  <c r="R10" i="1"/>
  <c r="AN11" i="16" s="1"/>
  <c r="N9" i="1"/>
  <c r="R8" i="1"/>
  <c r="AN9" i="10" s="1"/>
  <c r="N7" i="1"/>
  <c r="R6" i="1"/>
  <c r="AN7" i="17" s="1"/>
  <c r="N5" i="1"/>
  <c r="R4" i="1"/>
  <c r="AN5" i="3" s="1"/>
  <c r="N3" i="1"/>
  <c r="P2" i="3"/>
  <c r="N14" i="3"/>
  <c r="R13" i="3"/>
  <c r="N12" i="3"/>
  <c r="R11" i="3"/>
  <c r="N10" i="3"/>
  <c r="R9" i="3"/>
  <c r="N8" i="3"/>
  <c r="R7" i="3"/>
  <c r="N6" i="3"/>
  <c r="R5" i="3"/>
  <c r="N4" i="3"/>
  <c r="R3" i="3"/>
  <c r="R14" i="4"/>
  <c r="N13" i="4"/>
  <c r="R12" i="4"/>
  <c r="N11" i="4"/>
  <c r="R10" i="4"/>
  <c r="N9" i="4"/>
  <c r="R8" i="4"/>
  <c r="N7" i="4"/>
  <c r="R6" i="4"/>
  <c r="N5" i="4"/>
  <c r="R4" i="4"/>
  <c r="N3" i="4"/>
  <c r="P2" i="5"/>
  <c r="N14" i="5"/>
  <c r="R13" i="5"/>
  <c r="N12" i="5"/>
  <c r="R11" i="5"/>
  <c r="N10" i="5"/>
  <c r="R9" i="5"/>
  <c r="N8" i="5"/>
  <c r="R7" i="5"/>
  <c r="N6" i="5"/>
  <c r="R5" i="5"/>
  <c r="N4" i="5"/>
  <c r="R3" i="5"/>
  <c r="R14" i="6"/>
  <c r="N13" i="6"/>
  <c r="R12" i="6"/>
  <c r="N11" i="6"/>
  <c r="R10" i="6"/>
  <c r="N9" i="6"/>
  <c r="R8" i="6"/>
  <c r="N7" i="6"/>
  <c r="R6" i="6"/>
  <c r="N5" i="6"/>
  <c r="R4" i="6"/>
  <c r="N3" i="6"/>
  <c r="P2" i="7"/>
  <c r="N14" i="7"/>
  <c r="R13" i="7"/>
  <c r="N12" i="7"/>
  <c r="R11" i="7"/>
  <c r="N10" i="7"/>
  <c r="R9" i="7"/>
  <c r="N8" i="7"/>
  <c r="R7" i="7"/>
  <c r="N6" i="7"/>
  <c r="R5" i="7"/>
  <c r="N4" i="7"/>
  <c r="R3" i="7"/>
  <c r="R14" i="8"/>
  <c r="N13" i="8"/>
  <c r="R12" i="8"/>
  <c r="N11" i="8"/>
  <c r="R10" i="8"/>
  <c r="N9" i="8"/>
  <c r="R8" i="8"/>
  <c r="N7" i="8"/>
  <c r="R6" i="8"/>
  <c r="N5" i="8"/>
  <c r="R4" i="8"/>
  <c r="N3" i="8"/>
  <c r="P2" i="9"/>
  <c r="N14" i="9"/>
  <c r="R13" i="9"/>
  <c r="N12" i="9"/>
  <c r="R11" i="9"/>
  <c r="N10" i="9"/>
  <c r="R9" i="9"/>
  <c r="N8" i="9"/>
  <c r="R7" i="9"/>
  <c r="N6" i="9"/>
  <c r="R5" i="9"/>
  <c r="N4" i="9"/>
  <c r="R3" i="9"/>
  <c r="R14" i="10"/>
  <c r="N13" i="10"/>
  <c r="R12" i="10"/>
  <c r="N11" i="10"/>
  <c r="R10" i="10"/>
  <c r="N9" i="10"/>
  <c r="R8" i="10"/>
  <c r="N7" i="10"/>
  <c r="R6" i="10"/>
  <c r="N5" i="10"/>
  <c r="R4" i="10"/>
  <c r="N3" i="10"/>
  <c r="P2" i="11"/>
  <c r="N14" i="11"/>
  <c r="R13" i="11"/>
  <c r="N12" i="11"/>
  <c r="R11" i="11"/>
  <c r="N10" i="11"/>
  <c r="R9" i="11"/>
  <c r="N8" i="11"/>
  <c r="R7" i="11"/>
  <c r="N6" i="11"/>
  <c r="R5" i="11"/>
  <c r="N4" i="11"/>
  <c r="R3" i="11"/>
  <c r="R14" i="12"/>
  <c r="N13" i="12"/>
  <c r="R12" i="12"/>
  <c r="N11" i="12"/>
  <c r="R10" i="12"/>
  <c r="N9" i="12"/>
  <c r="R8" i="12"/>
  <c r="N7" i="12"/>
  <c r="R6" i="12"/>
  <c r="N5" i="12"/>
  <c r="R4" i="12"/>
  <c r="N3" i="12"/>
  <c r="P2" i="13"/>
  <c r="N14" i="13"/>
  <c r="R13" i="13"/>
  <c r="N12" i="13"/>
  <c r="R11" i="13"/>
  <c r="N10" i="13"/>
  <c r="R9" i="13"/>
  <c r="N8" i="13"/>
  <c r="R7" i="13"/>
  <c r="N6" i="13"/>
  <c r="R5" i="13"/>
  <c r="N4" i="13"/>
  <c r="R3" i="13"/>
  <c r="R14" i="14"/>
  <c r="N13" i="14"/>
  <c r="R12" i="14"/>
  <c r="N11" i="14"/>
  <c r="R10" i="14"/>
  <c r="N9" i="14"/>
  <c r="R8" i="14"/>
  <c r="N7" i="14"/>
  <c r="R6" i="14"/>
  <c r="N5" i="14"/>
  <c r="R4" i="14"/>
  <c r="N3" i="14"/>
  <c r="P2" i="15"/>
  <c r="N14" i="15"/>
  <c r="R13" i="15"/>
  <c r="N12" i="15"/>
  <c r="R11" i="15"/>
  <c r="N10" i="15"/>
  <c r="R9" i="15"/>
  <c r="N8" i="15"/>
  <c r="R7" i="15"/>
  <c r="N6" i="15"/>
  <c r="R5" i="15"/>
  <c r="N4" i="15"/>
  <c r="R3" i="15"/>
  <c r="R14" i="16"/>
  <c r="N13" i="16"/>
  <c r="R12" i="16"/>
  <c r="N11" i="16"/>
  <c r="R10" i="16"/>
  <c r="N9" i="16"/>
  <c r="R8" i="16"/>
  <c r="N7" i="16"/>
  <c r="R6" i="16"/>
  <c r="N5" i="16"/>
  <c r="R4" i="16"/>
  <c r="N3" i="16"/>
  <c r="P2" i="17"/>
  <c r="N14" i="17"/>
  <c r="R13" i="17"/>
  <c r="N12" i="17"/>
  <c r="R11" i="17"/>
  <c r="N10" i="17"/>
  <c r="R9" i="17"/>
  <c r="N8" i="17"/>
  <c r="R7" i="17"/>
  <c r="N6" i="17"/>
  <c r="R5" i="17"/>
  <c r="N4" i="17"/>
  <c r="R3" i="17"/>
  <c r="AJ11" i="17"/>
  <c r="AJ11" i="16"/>
  <c r="AJ11" i="15"/>
  <c r="AJ11" i="13"/>
  <c r="AJ11" i="14"/>
  <c r="AJ11" i="10"/>
  <c r="AJ11" i="9"/>
  <c r="AJ11" i="8"/>
  <c r="AJ11" i="7"/>
  <c r="AJ11" i="12"/>
  <c r="AJ11" i="11"/>
  <c r="AJ11" i="6"/>
  <c r="AJ11" i="5"/>
  <c r="AJ11" i="4"/>
  <c r="AJ11" i="3"/>
  <c r="AJ11" i="1"/>
  <c r="AJ7" i="17"/>
  <c r="AJ7" i="16"/>
  <c r="AJ7" i="13"/>
  <c r="AJ7" i="11"/>
  <c r="AJ7" i="10"/>
  <c r="AJ7" i="9"/>
  <c r="AJ7" i="8"/>
  <c r="AJ7" i="7"/>
  <c r="AJ7" i="12"/>
  <c r="AJ7" i="15"/>
  <c r="AJ7" i="14"/>
  <c r="AJ7" i="6"/>
  <c r="AJ7" i="5"/>
  <c r="AJ7" i="4"/>
  <c r="AJ7" i="1"/>
  <c r="AJ7" i="3"/>
  <c r="AJ5" i="17"/>
  <c r="AJ5" i="16"/>
  <c r="AJ5" i="15"/>
  <c r="AJ5" i="14"/>
  <c r="AJ5" i="13"/>
  <c r="AJ5" i="12"/>
  <c r="AJ5" i="10"/>
  <c r="AJ5" i="9"/>
  <c r="AJ5" i="8"/>
  <c r="AJ5" i="7"/>
  <c r="AJ5" i="4"/>
  <c r="AJ5" i="11"/>
  <c r="AJ5" i="3"/>
  <c r="AJ5" i="1"/>
  <c r="AJ5" i="6"/>
  <c r="AJ5" i="5"/>
  <c r="AL14" i="1"/>
  <c r="X13" i="1"/>
  <c r="AM12" i="3"/>
  <c r="W14" i="3"/>
  <c r="W10" i="3"/>
  <c r="W6" i="3"/>
  <c r="X7" i="4"/>
  <c r="W6" i="5"/>
  <c r="X7" i="10"/>
  <c r="AM12" i="11"/>
  <c r="AM11" i="11"/>
  <c r="AM7" i="11"/>
  <c r="W12" i="11"/>
  <c r="AK13" i="15"/>
  <c r="AK9" i="15"/>
  <c r="R2" i="16"/>
  <c r="P14" i="16"/>
  <c r="H31" i="18"/>
  <c r="V12" i="16" s="1"/>
  <c r="J28" i="18"/>
  <c r="H27" i="18"/>
  <c r="AE12" i="16"/>
  <c r="N4" i="16"/>
  <c r="H19" i="18"/>
  <c r="I30" i="18"/>
  <c r="I28" i="18"/>
  <c r="I26" i="18"/>
  <c r="I24" i="18"/>
  <c r="I22" i="18"/>
  <c r="I20" i="18"/>
  <c r="AD4" i="14" s="1"/>
  <c r="R2" i="1"/>
  <c r="P14" i="1"/>
  <c r="AE3" i="1" s="1"/>
  <c r="P12" i="1"/>
  <c r="P10" i="1"/>
  <c r="P8" i="1"/>
  <c r="P6" i="1"/>
  <c r="P4" i="1"/>
  <c r="N2" i="3"/>
  <c r="P13" i="3"/>
  <c r="P11" i="3"/>
  <c r="P9" i="3"/>
  <c r="P7" i="3"/>
  <c r="P5" i="3"/>
  <c r="P3" i="3"/>
  <c r="R2" i="4"/>
  <c r="P14" i="4"/>
  <c r="P12" i="4"/>
  <c r="P10" i="4"/>
  <c r="P8" i="4"/>
  <c r="P6" i="4"/>
  <c r="P4" i="4"/>
  <c r="N2" i="5"/>
  <c r="P13" i="5"/>
  <c r="P11" i="5"/>
  <c r="P9" i="5"/>
  <c r="P7" i="5"/>
  <c r="P5" i="5"/>
  <c r="P3" i="5"/>
  <c r="R2" i="6"/>
  <c r="P14" i="6"/>
  <c r="P12" i="6"/>
  <c r="P10" i="6"/>
  <c r="P8" i="6"/>
  <c r="P6" i="6"/>
  <c r="P4" i="6"/>
  <c r="N2" i="7"/>
  <c r="P13" i="7"/>
  <c r="P11" i="7"/>
  <c r="P9" i="7"/>
  <c r="P7" i="7"/>
  <c r="P5" i="7"/>
  <c r="P3" i="7"/>
  <c r="R2" i="8"/>
  <c r="P14" i="8"/>
  <c r="P12" i="8"/>
  <c r="P10" i="8"/>
  <c r="P8" i="8"/>
  <c r="P6" i="8"/>
  <c r="P4" i="8"/>
  <c r="N2" i="9"/>
  <c r="P13" i="9"/>
  <c r="P11" i="9"/>
  <c r="P9" i="9"/>
  <c r="P7" i="9"/>
  <c r="P5" i="9"/>
  <c r="P3" i="9"/>
  <c r="R2" i="10"/>
  <c r="P14" i="10"/>
  <c r="P12" i="10"/>
  <c r="P10" i="10"/>
  <c r="P8" i="10"/>
  <c r="P6" i="10"/>
  <c r="P4" i="10"/>
  <c r="N2" i="11"/>
  <c r="P13" i="11"/>
  <c r="P11" i="11"/>
  <c r="P9" i="11"/>
  <c r="P7" i="11"/>
  <c r="P5" i="11"/>
  <c r="P3" i="11"/>
  <c r="R2" i="12"/>
  <c r="P14" i="12"/>
  <c r="P12" i="12"/>
  <c r="P10" i="12"/>
  <c r="P8" i="12"/>
  <c r="P6" i="12"/>
  <c r="P4" i="12"/>
  <c r="N2" i="13"/>
  <c r="P13" i="13"/>
  <c r="P11" i="13"/>
  <c r="P9" i="13"/>
  <c r="P7" i="13"/>
  <c r="P5" i="13"/>
  <c r="P3" i="13"/>
  <c r="R2" i="14"/>
  <c r="P14" i="14"/>
  <c r="P12" i="14"/>
  <c r="P10" i="14"/>
  <c r="P8" i="14"/>
  <c r="P6" i="14"/>
  <c r="P4" i="14"/>
  <c r="N2" i="15"/>
  <c r="P13" i="15"/>
  <c r="P11" i="15"/>
  <c r="P10" i="16"/>
  <c r="P8" i="16"/>
  <c r="P6" i="16"/>
  <c r="N2" i="17"/>
  <c r="J19" i="18"/>
  <c r="I31" i="18"/>
  <c r="I29" i="18"/>
  <c r="I27" i="18"/>
  <c r="I25" i="18"/>
  <c r="I23" i="18"/>
  <c r="I21" i="18"/>
  <c r="N2" i="1"/>
  <c r="P13" i="1"/>
  <c r="P11" i="1"/>
  <c r="P9" i="1"/>
  <c r="P7" i="1"/>
  <c r="P5" i="1"/>
  <c r="P3" i="1"/>
  <c r="R2" i="3"/>
  <c r="P14" i="3"/>
  <c r="P12" i="3"/>
  <c r="P10" i="3"/>
  <c r="P8" i="3"/>
  <c r="P6" i="3"/>
  <c r="P4" i="3"/>
  <c r="N2" i="4"/>
  <c r="P13" i="4"/>
  <c r="P11" i="4"/>
  <c r="P9" i="4"/>
  <c r="P7" i="4"/>
  <c r="P5" i="4"/>
  <c r="P3" i="4"/>
  <c r="R2" i="5"/>
  <c r="P14" i="5"/>
  <c r="P12" i="5"/>
  <c r="P10" i="5"/>
  <c r="P8" i="5"/>
  <c r="P6" i="5"/>
  <c r="P4" i="5"/>
  <c r="N2" i="6"/>
  <c r="P13" i="6"/>
  <c r="P11" i="6"/>
  <c r="P9" i="6"/>
  <c r="P7" i="6"/>
  <c r="P5" i="6"/>
  <c r="P3" i="6"/>
  <c r="R2" i="7"/>
  <c r="P14" i="7"/>
  <c r="P12" i="7"/>
  <c r="P10" i="7"/>
  <c r="P8" i="7"/>
  <c r="P6" i="7"/>
  <c r="P4" i="7"/>
  <c r="N2" i="8"/>
  <c r="P13" i="8"/>
  <c r="P11" i="8"/>
  <c r="P9" i="8"/>
  <c r="P7" i="8"/>
  <c r="P5" i="8"/>
  <c r="P3" i="8"/>
  <c r="R2" i="9"/>
  <c r="P14" i="9"/>
  <c r="P12" i="9"/>
  <c r="P10" i="9"/>
  <c r="P8" i="9"/>
  <c r="P6" i="9"/>
  <c r="P4" i="9"/>
  <c r="N2" i="10"/>
  <c r="P13" i="10"/>
  <c r="P11" i="10"/>
  <c r="P9" i="10"/>
  <c r="P7" i="10"/>
  <c r="P5" i="10"/>
  <c r="P3" i="10"/>
  <c r="R2" i="11"/>
  <c r="P14" i="11"/>
  <c r="P12" i="11"/>
  <c r="P10" i="11"/>
  <c r="P8" i="11"/>
  <c r="P6" i="11"/>
  <c r="P4" i="11"/>
  <c r="N2" i="12"/>
  <c r="P13" i="12"/>
  <c r="P11" i="12"/>
  <c r="P9" i="12"/>
  <c r="P7" i="12"/>
  <c r="P5" i="12"/>
  <c r="P3" i="12"/>
  <c r="R2" i="13"/>
  <c r="P14" i="13"/>
  <c r="P12" i="13"/>
  <c r="P10" i="13"/>
  <c r="P8" i="13"/>
  <c r="P6" i="13"/>
  <c r="P4" i="13"/>
  <c r="N2" i="14"/>
  <c r="P13" i="14"/>
  <c r="P11" i="14"/>
  <c r="P9" i="14"/>
  <c r="P7" i="14"/>
  <c r="P5" i="14"/>
  <c r="R2" i="15"/>
  <c r="P14" i="15"/>
  <c r="P12" i="15"/>
  <c r="P10" i="15"/>
  <c r="N2" i="16"/>
  <c r="P13" i="16"/>
  <c r="R2" i="17"/>
  <c r="P14" i="17"/>
  <c r="P12" i="17"/>
  <c r="P10" i="17"/>
  <c r="P8" i="17"/>
  <c r="P6" i="17"/>
  <c r="P4" i="17"/>
  <c r="C20" i="18"/>
  <c r="D25" i="18"/>
  <c r="D23" i="18"/>
  <c r="D21" i="18"/>
  <c r="E20" i="18"/>
  <c r="D19" i="18"/>
  <c r="D30" i="18"/>
  <c r="D28" i="18"/>
  <c r="D26" i="18"/>
  <c r="D24" i="18"/>
  <c r="D22" i="18"/>
  <c r="D31" i="18"/>
  <c r="D29" i="18"/>
  <c r="D20" i="18"/>
  <c r="C19" i="18"/>
  <c r="E31" i="18"/>
  <c r="C30" i="18"/>
  <c r="E29" i="18"/>
  <c r="C28" i="18"/>
  <c r="E27" i="18"/>
  <c r="C26" i="18"/>
  <c r="E25" i="18"/>
  <c r="C24" i="18"/>
  <c r="E23" i="18"/>
  <c r="C22" i="18"/>
  <c r="E21" i="18"/>
  <c r="E19" i="18"/>
  <c r="C31" i="18"/>
  <c r="E30" i="18"/>
  <c r="C29" i="18"/>
  <c r="E28" i="18"/>
  <c r="C27" i="18"/>
  <c r="E26" i="18"/>
  <c r="C25" i="18"/>
  <c r="E24" i="18"/>
  <c r="C23" i="18"/>
  <c r="E22" i="18"/>
  <c r="C21" i="18"/>
  <c r="D27" i="18"/>
  <c r="X9" i="1" l="1"/>
  <c r="W7" i="10"/>
  <c r="AK14" i="1"/>
  <c r="X9" i="4"/>
  <c r="W7" i="4"/>
  <c r="AN12" i="7"/>
  <c r="AN10" i="10"/>
  <c r="AN10" i="3"/>
  <c r="AN10" i="13"/>
  <c r="AN12" i="15"/>
  <c r="AN10" i="17"/>
  <c r="AN12" i="4"/>
  <c r="AN12" i="14"/>
  <c r="AK7" i="3"/>
  <c r="AM8" i="3"/>
  <c r="AL8" i="1"/>
  <c r="X13" i="4"/>
  <c r="AL9" i="3"/>
  <c r="X5" i="1"/>
  <c r="AL13" i="3"/>
  <c r="AM14" i="3"/>
  <c r="AL11" i="3"/>
  <c r="AM7" i="3"/>
  <c r="AE3" i="4"/>
  <c r="AM11" i="3"/>
  <c r="AM5" i="3"/>
  <c r="AM9" i="11"/>
  <c r="AM4" i="11"/>
  <c r="AM13" i="3"/>
  <c r="AM6" i="3"/>
  <c r="AM10" i="3"/>
  <c r="W5" i="1"/>
  <c r="AL11" i="11"/>
  <c r="AM3" i="9"/>
  <c r="AM8" i="9"/>
  <c r="AM5" i="7"/>
  <c r="AK9" i="3"/>
  <c r="AN10" i="1"/>
  <c r="AN10" i="8"/>
  <c r="AN12" i="3"/>
  <c r="AN12" i="5"/>
  <c r="AN12" i="10"/>
  <c r="AN12" i="11"/>
  <c r="AN12" i="13"/>
  <c r="AN12" i="17"/>
  <c r="AE3" i="10"/>
  <c r="AM13" i="11"/>
  <c r="AM8" i="11"/>
  <c r="AM3" i="3"/>
  <c r="AM9" i="3"/>
  <c r="AL4" i="12"/>
  <c r="AL6" i="4"/>
  <c r="X12" i="3"/>
  <c r="AK10" i="1"/>
  <c r="AM5" i="9"/>
  <c r="AM10" i="9"/>
  <c r="AN10" i="7"/>
  <c r="AN10" i="4"/>
  <c r="AN10" i="6"/>
  <c r="AN10" i="12"/>
  <c r="AN10" i="14"/>
  <c r="AN10" i="15"/>
  <c r="AL5" i="17"/>
  <c r="X9" i="14"/>
  <c r="AL9" i="11"/>
  <c r="X5" i="10"/>
  <c r="X9" i="10"/>
  <c r="X13" i="10"/>
  <c r="X9" i="6"/>
  <c r="AL5" i="5"/>
  <c r="AL7" i="5"/>
  <c r="AM4" i="7"/>
  <c r="AM3" i="11"/>
  <c r="AM10" i="11"/>
  <c r="X8" i="7"/>
  <c r="AK7" i="11"/>
  <c r="AM11" i="9"/>
  <c r="AM6" i="9"/>
  <c r="AL11" i="17"/>
  <c r="AL11" i="13"/>
  <c r="AM5" i="11"/>
  <c r="AM6" i="11"/>
  <c r="W9" i="6"/>
  <c r="AD3" i="12"/>
  <c r="AM7" i="9"/>
  <c r="AM4" i="9"/>
  <c r="AD9" i="15"/>
  <c r="AE3" i="14"/>
  <c r="AE3" i="6"/>
  <c r="AM5" i="13"/>
  <c r="AM14" i="13"/>
  <c r="AM12" i="13"/>
  <c r="AL13" i="7"/>
  <c r="AM7" i="7"/>
  <c r="AL6" i="12"/>
  <c r="AL11" i="5"/>
  <c r="X13" i="6"/>
  <c r="AM4" i="13"/>
  <c r="AK7" i="7"/>
  <c r="X12" i="15"/>
  <c r="X5" i="8"/>
  <c r="AM3" i="7"/>
  <c r="AM3" i="13"/>
  <c r="AM7" i="13"/>
  <c r="AK9" i="11"/>
  <c r="X9" i="8"/>
  <c r="AK11" i="7"/>
  <c r="AK7" i="5"/>
  <c r="AL4" i="14"/>
  <c r="AL12" i="6"/>
  <c r="X8" i="5"/>
  <c r="AM8" i="7"/>
  <c r="AM14" i="7"/>
  <c r="AM6" i="5"/>
  <c r="AM9" i="15"/>
  <c r="AM10" i="13"/>
  <c r="AM8" i="13"/>
  <c r="AM6" i="13"/>
  <c r="X12" i="5"/>
  <c r="W5" i="4"/>
  <c r="X10" i="11"/>
  <c r="AK6" i="10"/>
  <c r="AK7" i="13"/>
  <c r="AL13" i="13"/>
  <c r="AL9" i="7"/>
  <c r="AM10" i="7"/>
  <c r="AM6" i="7"/>
  <c r="AM9" i="7"/>
  <c r="AL5" i="9"/>
  <c r="AE10" i="16"/>
  <c r="AM13" i="13"/>
  <c r="AM11" i="13"/>
  <c r="AL5" i="7"/>
  <c r="X8" i="17"/>
  <c r="AL14" i="10"/>
  <c r="X14" i="9"/>
  <c r="AM13" i="7"/>
  <c r="AM11" i="7"/>
  <c r="X13" i="16"/>
  <c r="AL5" i="13"/>
  <c r="AL9" i="13"/>
  <c r="X5" i="12"/>
  <c r="X9" i="12"/>
  <c r="X13" i="12"/>
  <c r="AL5" i="11"/>
  <c r="X6" i="9"/>
  <c r="AL13" i="9"/>
  <c r="AM10" i="5"/>
  <c r="AM7" i="5"/>
  <c r="X14" i="17"/>
  <c r="AL13" i="11"/>
  <c r="AL8" i="10"/>
  <c r="AM14" i="5"/>
  <c r="AM9" i="5"/>
  <c r="W11" i="6"/>
  <c r="AM7" i="17"/>
  <c r="AM11" i="15"/>
  <c r="AL9" i="9"/>
  <c r="AM12" i="5"/>
  <c r="AL13" i="17"/>
  <c r="AM8" i="17"/>
  <c r="AM10" i="15"/>
  <c r="AM4" i="5"/>
  <c r="AM3" i="5"/>
  <c r="AM11" i="5"/>
  <c r="X14" i="3"/>
  <c r="X13" i="14"/>
  <c r="AL9" i="5"/>
  <c r="AK7" i="17"/>
  <c r="AM5" i="17"/>
  <c r="AL13" i="5"/>
  <c r="AM8" i="5"/>
  <c r="AM5" i="5"/>
  <c r="AM13" i="5"/>
  <c r="X5" i="6"/>
  <c r="AK11" i="5"/>
  <c r="AE6" i="16"/>
  <c r="AE4" i="16"/>
  <c r="AL8" i="6"/>
  <c r="AD3" i="16"/>
  <c r="W7" i="14"/>
  <c r="AK4" i="8"/>
  <c r="AE8" i="16"/>
  <c r="AD3" i="10"/>
  <c r="AD3" i="8"/>
  <c r="AD3" i="6"/>
  <c r="AK10" i="14"/>
  <c r="AK6" i="12"/>
  <c r="X4" i="17"/>
  <c r="AL9" i="17"/>
  <c r="AM12" i="17"/>
  <c r="AM13" i="17"/>
  <c r="AL5" i="15"/>
  <c r="AL13" i="15"/>
  <c r="AM7" i="15"/>
  <c r="X5" i="14"/>
  <c r="AK6" i="8"/>
  <c r="W7" i="6"/>
  <c r="AL8" i="4"/>
  <c r="AK4" i="16"/>
  <c r="W9" i="16"/>
  <c r="W13" i="16"/>
  <c r="AL12" i="14"/>
  <c r="AK6" i="14"/>
  <c r="AK10" i="16"/>
  <c r="AL10" i="14"/>
  <c r="AK9" i="13"/>
  <c r="AL10" i="12"/>
  <c r="AK10" i="8"/>
  <c r="X6" i="3"/>
  <c r="AK10" i="12"/>
  <c r="AE3" i="16"/>
  <c r="X6" i="17"/>
  <c r="AK11" i="17"/>
  <c r="AM6" i="17"/>
  <c r="AK6" i="16"/>
  <c r="AL7" i="15"/>
  <c r="AK11" i="15"/>
  <c r="AM14" i="15"/>
  <c r="AM5" i="15"/>
  <c r="AK5" i="13"/>
  <c r="X4" i="11"/>
  <c r="X8" i="11"/>
  <c r="X12" i="11"/>
  <c r="X8" i="9"/>
  <c r="X12" i="9"/>
  <c r="W13" i="8"/>
  <c r="AK10" i="4"/>
  <c r="W7" i="1"/>
  <c r="X6" i="13"/>
  <c r="AM10" i="17"/>
  <c r="AM14" i="17"/>
  <c r="AM9" i="17"/>
  <c r="AM4" i="17"/>
  <c r="AM3" i="17"/>
  <c r="AM11" i="17"/>
  <c r="W7" i="16"/>
  <c r="AD6" i="16"/>
  <c r="AD8" i="16"/>
  <c r="AM4" i="15"/>
  <c r="AM12" i="15"/>
  <c r="AM13" i="15"/>
  <c r="AL9" i="15"/>
  <c r="AM8" i="15"/>
  <c r="AM6" i="15"/>
  <c r="AL14" i="14"/>
  <c r="AL6" i="14"/>
  <c r="AL8" i="14"/>
  <c r="X4" i="13"/>
  <c r="X8" i="13"/>
  <c r="X12" i="13"/>
  <c r="W5" i="12"/>
  <c r="W9" i="12"/>
  <c r="W13" i="12"/>
  <c r="AL12" i="10"/>
  <c r="AL4" i="6"/>
  <c r="AL10" i="4"/>
  <c r="AL12" i="4"/>
  <c r="X10" i="3"/>
  <c r="X4" i="3"/>
  <c r="Y4" i="16"/>
  <c r="Y7" i="10"/>
  <c r="Y11" i="4"/>
  <c r="V10" i="6"/>
  <c r="V14" i="10"/>
  <c r="Y3" i="14"/>
  <c r="W7" i="12"/>
  <c r="X6" i="11"/>
  <c r="X14" i="11"/>
  <c r="AK10" i="10"/>
  <c r="Y9" i="8"/>
  <c r="AK6" i="6"/>
  <c r="Y11" i="6"/>
  <c r="AK6" i="4"/>
  <c r="AK6" i="1"/>
  <c r="AL10" i="1"/>
  <c r="V4" i="7"/>
  <c r="V6" i="8"/>
  <c r="V8" i="1"/>
  <c r="V12" i="7"/>
  <c r="AN9" i="1"/>
  <c r="AN9" i="12"/>
  <c r="AN7" i="13"/>
  <c r="AN11" i="7"/>
  <c r="AN9" i="9"/>
  <c r="AN11" i="12"/>
  <c r="AN7" i="14"/>
  <c r="Y8" i="16"/>
  <c r="Y11" i="12"/>
  <c r="W11" i="10"/>
  <c r="Y8" i="10"/>
  <c r="W11" i="1"/>
  <c r="V10" i="14"/>
  <c r="V14" i="14"/>
  <c r="W13" i="14"/>
  <c r="Y11" i="14"/>
  <c r="AL12" i="12"/>
  <c r="AL10" i="10"/>
  <c r="W7" i="8"/>
  <c r="Y3" i="8"/>
  <c r="W13" i="6"/>
  <c r="X14" i="5"/>
  <c r="AL14" i="4"/>
  <c r="X8" i="3"/>
  <c r="AL6" i="1"/>
  <c r="Y10" i="1"/>
  <c r="V4" i="4"/>
  <c r="V6" i="3"/>
  <c r="V8" i="6"/>
  <c r="V12" i="5"/>
  <c r="AN7" i="4"/>
  <c r="AN7" i="3"/>
  <c r="AN5" i="4"/>
  <c r="AN5" i="8"/>
  <c r="AN11" i="9"/>
  <c r="AN11" i="15"/>
  <c r="AN13" i="15"/>
  <c r="AN11" i="17"/>
  <c r="Y4" i="12"/>
  <c r="Y3" i="4"/>
  <c r="V10" i="7"/>
  <c r="V14" i="8"/>
  <c r="X12" i="17"/>
  <c r="AL8" i="12"/>
  <c r="AL14" i="12"/>
  <c r="AL6" i="10"/>
  <c r="X10" i="9"/>
  <c r="Y8" i="8"/>
  <c r="W5" i="6"/>
  <c r="Y10" i="6"/>
  <c r="W11" i="4"/>
  <c r="Y4" i="1"/>
  <c r="V4" i="9"/>
  <c r="V6" i="11"/>
  <c r="V8" i="10"/>
  <c r="V12" i="10"/>
  <c r="AN11" i="4"/>
  <c r="AN5" i="14"/>
  <c r="AN9" i="5"/>
  <c r="AN13" i="6"/>
  <c r="AN7" i="8"/>
  <c r="AN5" i="10"/>
  <c r="W11" i="16"/>
  <c r="Y5" i="16"/>
  <c r="Y12" i="12"/>
  <c r="Y9" i="10"/>
  <c r="Y4" i="4"/>
  <c r="V10" i="1"/>
  <c r="V14" i="3"/>
  <c r="Y8" i="14"/>
  <c r="W11" i="12"/>
  <c r="W11" i="8"/>
  <c r="AK10" i="6"/>
  <c r="Y3" i="6"/>
  <c r="Y14" i="1"/>
  <c r="V4" i="14"/>
  <c r="V6" i="14"/>
  <c r="V8" i="14"/>
  <c r="V12" i="14"/>
  <c r="AN11" i="5"/>
  <c r="AN9" i="7"/>
  <c r="AN7" i="10"/>
  <c r="AN7" i="12"/>
  <c r="AN9" i="15"/>
  <c r="AE11" i="17"/>
  <c r="AD11" i="17"/>
  <c r="AF13" i="15"/>
  <c r="AF8" i="15"/>
  <c r="AF4" i="15"/>
  <c r="AF10" i="15"/>
  <c r="AF7" i="15"/>
  <c r="AF3" i="15"/>
  <c r="AF14" i="15"/>
  <c r="AF11" i="15"/>
  <c r="AF9" i="15"/>
  <c r="AF12" i="15"/>
  <c r="AF5" i="15"/>
  <c r="AF6" i="15"/>
  <c r="AE5" i="13"/>
  <c r="AD5" i="13"/>
  <c r="AE6" i="12"/>
  <c r="AD6" i="12"/>
  <c r="AE9" i="11"/>
  <c r="AD9" i="11"/>
  <c r="AD10" i="10"/>
  <c r="AE10" i="10"/>
  <c r="AE13" i="9"/>
  <c r="AD13" i="9"/>
  <c r="AD14" i="8"/>
  <c r="AE14" i="8"/>
  <c r="AL3" i="7"/>
  <c r="AK3" i="7"/>
  <c r="AD5" i="5"/>
  <c r="AE5" i="5"/>
  <c r="AE14" i="4"/>
  <c r="AD14" i="4"/>
  <c r="AL3" i="3"/>
  <c r="AK3" i="3"/>
  <c r="AC5" i="17"/>
  <c r="AC5" i="16"/>
  <c r="AC5" i="15"/>
  <c r="AC5" i="14"/>
  <c r="AC5" i="13"/>
  <c r="AC5" i="12"/>
  <c r="AC5" i="11"/>
  <c r="AC5" i="10"/>
  <c r="AC5" i="9"/>
  <c r="AC5" i="7"/>
  <c r="AC5" i="6"/>
  <c r="AC5" i="5"/>
  <c r="AC5" i="4"/>
  <c r="AC5" i="3"/>
  <c r="AC5" i="8"/>
  <c r="AC5" i="1"/>
  <c r="AE7" i="16"/>
  <c r="AD7" i="16"/>
  <c r="AD9" i="14"/>
  <c r="AE9" i="14"/>
  <c r="AE10" i="13"/>
  <c r="AD10" i="13"/>
  <c r="AE13" i="12"/>
  <c r="AD13" i="12"/>
  <c r="AE14" i="11"/>
  <c r="AD14" i="11"/>
  <c r="AK3" i="10"/>
  <c r="AL3" i="10"/>
  <c r="AE5" i="8"/>
  <c r="AD5" i="8"/>
  <c r="AD6" i="7"/>
  <c r="AE6" i="7"/>
  <c r="AD9" i="6"/>
  <c r="AE9" i="6"/>
  <c r="AE10" i="5"/>
  <c r="AD10" i="5"/>
  <c r="AD13" i="4"/>
  <c r="AE13" i="4"/>
  <c r="AE14" i="3"/>
  <c r="AD14" i="3"/>
  <c r="AL3" i="1"/>
  <c r="AK3" i="1"/>
  <c r="X5" i="16"/>
  <c r="W5" i="16"/>
  <c r="AJ12" i="17"/>
  <c r="AJ12" i="16"/>
  <c r="AJ12" i="15"/>
  <c r="AJ12" i="14"/>
  <c r="AJ12" i="13"/>
  <c r="AJ12" i="12"/>
  <c r="AJ12" i="11"/>
  <c r="AJ12" i="6"/>
  <c r="AJ12" i="5"/>
  <c r="AJ12" i="4"/>
  <c r="AJ12" i="3"/>
  <c r="AJ12" i="1"/>
  <c r="AJ12" i="8"/>
  <c r="AJ12" i="7"/>
  <c r="AJ12" i="10"/>
  <c r="AJ12" i="9"/>
  <c r="AL4" i="17"/>
  <c r="AK4" i="17"/>
  <c r="AL12" i="17"/>
  <c r="AK12" i="17"/>
  <c r="AL7" i="16"/>
  <c r="AK7" i="16"/>
  <c r="AM13" i="16"/>
  <c r="AM11" i="16"/>
  <c r="AM9" i="16"/>
  <c r="AM10" i="16"/>
  <c r="AM7" i="16"/>
  <c r="AM8" i="16"/>
  <c r="AM6" i="16"/>
  <c r="AM3" i="16"/>
  <c r="AM14" i="16"/>
  <c r="AM4" i="16"/>
  <c r="AM5" i="16"/>
  <c r="AM12" i="16"/>
  <c r="X11" i="15"/>
  <c r="W11" i="15"/>
  <c r="W6" i="14"/>
  <c r="X6" i="14"/>
  <c r="W14" i="14"/>
  <c r="X14" i="14"/>
  <c r="AL10" i="13"/>
  <c r="AK10" i="13"/>
  <c r="AK14" i="13"/>
  <c r="AL14" i="13"/>
  <c r="AL9" i="12"/>
  <c r="AK9" i="12"/>
  <c r="W5" i="11"/>
  <c r="X5" i="11"/>
  <c r="X13" i="11"/>
  <c r="W13" i="11"/>
  <c r="X8" i="10"/>
  <c r="W8" i="10"/>
  <c r="AL4" i="9"/>
  <c r="AK4" i="9"/>
  <c r="AL12" i="9"/>
  <c r="AK12" i="9"/>
  <c r="AK7" i="8"/>
  <c r="AL7" i="8"/>
  <c r="AM14" i="8"/>
  <c r="AM12" i="8"/>
  <c r="AM10" i="8"/>
  <c r="AM8" i="8"/>
  <c r="AM6" i="8"/>
  <c r="AM13" i="8"/>
  <c r="AM9" i="8"/>
  <c r="AM5" i="8"/>
  <c r="AM3" i="8"/>
  <c r="AM11" i="8"/>
  <c r="AM7" i="8"/>
  <c r="AM4" i="8"/>
  <c r="W11" i="7"/>
  <c r="X11" i="7"/>
  <c r="W6" i="6"/>
  <c r="X6" i="6"/>
  <c r="X14" i="6"/>
  <c r="W14" i="6"/>
  <c r="AK10" i="5"/>
  <c r="AL10" i="5"/>
  <c r="AL5" i="4"/>
  <c r="AK5" i="4"/>
  <c r="AL13" i="4"/>
  <c r="AK13" i="4"/>
  <c r="X9" i="3"/>
  <c r="W9" i="3"/>
  <c r="X4" i="1"/>
  <c r="W4" i="1"/>
  <c r="X12" i="1"/>
  <c r="W12" i="1"/>
  <c r="AJ8" i="17"/>
  <c r="AJ8" i="16"/>
  <c r="AJ8" i="15"/>
  <c r="AJ8" i="14"/>
  <c r="AJ8" i="13"/>
  <c r="AJ8" i="12"/>
  <c r="AJ8" i="7"/>
  <c r="AJ8" i="6"/>
  <c r="AJ8" i="5"/>
  <c r="AJ8" i="4"/>
  <c r="AJ8" i="3"/>
  <c r="AJ8" i="1"/>
  <c r="AJ8" i="11"/>
  <c r="AJ8" i="9"/>
  <c r="AJ8" i="10"/>
  <c r="AJ8" i="8"/>
  <c r="AE8" i="17"/>
  <c r="AD8" i="17"/>
  <c r="AE8" i="15"/>
  <c r="AD8" i="15"/>
  <c r="AK14" i="12"/>
  <c r="AK14" i="10"/>
  <c r="AN3" i="17"/>
  <c r="AE13" i="17"/>
  <c r="AD13" i="17"/>
  <c r="AE12" i="14"/>
  <c r="AD12" i="14"/>
  <c r="AF10" i="13"/>
  <c r="AF7" i="13"/>
  <c r="AF12" i="13"/>
  <c r="AF9" i="13"/>
  <c r="AF3" i="13"/>
  <c r="AF6" i="13"/>
  <c r="AF13" i="13"/>
  <c r="AF11" i="13"/>
  <c r="AF5" i="13"/>
  <c r="AF4" i="13"/>
  <c r="AF14" i="13"/>
  <c r="AF8" i="13"/>
  <c r="X3" i="12"/>
  <c r="W3" i="12"/>
  <c r="AD12" i="10"/>
  <c r="AE12" i="10"/>
  <c r="AF13" i="9"/>
  <c r="AF11" i="9"/>
  <c r="AF9" i="9"/>
  <c r="AF7" i="9"/>
  <c r="AF5" i="9"/>
  <c r="AF3" i="9"/>
  <c r="AF12" i="9"/>
  <c r="AF8" i="9"/>
  <c r="AF4" i="9"/>
  <c r="AF14" i="9"/>
  <c r="AF6" i="9"/>
  <c r="AF10" i="9"/>
  <c r="X3" i="8"/>
  <c r="W3" i="8"/>
  <c r="AE12" i="6"/>
  <c r="AD12" i="6"/>
  <c r="AF14" i="5"/>
  <c r="AF12" i="5"/>
  <c r="AF10" i="5"/>
  <c r="AF8" i="5"/>
  <c r="AF6" i="5"/>
  <c r="AF4" i="5"/>
  <c r="AF13" i="5"/>
  <c r="AF9" i="5"/>
  <c r="AF11" i="5"/>
  <c r="AF7" i="5"/>
  <c r="AF3" i="5"/>
  <c r="AF5" i="5"/>
  <c r="X3" i="4"/>
  <c r="W3" i="4"/>
  <c r="AE12" i="1"/>
  <c r="AD12" i="1"/>
  <c r="AG13" i="17"/>
  <c r="AG11" i="17"/>
  <c r="AG9" i="17"/>
  <c r="AG7" i="17"/>
  <c r="AG5" i="17"/>
  <c r="AG3" i="17"/>
  <c r="AG13" i="16"/>
  <c r="AG11" i="16"/>
  <c r="AG9" i="16"/>
  <c r="AG14" i="17"/>
  <c r="AG12" i="17"/>
  <c r="AG10" i="17"/>
  <c r="AG8" i="17"/>
  <c r="AG6" i="17"/>
  <c r="AG4" i="17"/>
  <c r="AG14" i="16"/>
  <c r="AG12" i="16"/>
  <c r="AG10" i="16"/>
  <c r="AG8" i="16"/>
  <c r="AB14" i="17"/>
  <c r="AB12" i="17"/>
  <c r="AB10" i="17"/>
  <c r="AB8" i="17"/>
  <c r="AB6" i="17"/>
  <c r="AB4" i="17"/>
  <c r="AB14" i="16"/>
  <c r="AB12" i="16"/>
  <c r="AB10" i="16"/>
  <c r="AB8" i="16"/>
  <c r="AB11" i="17"/>
  <c r="AB3" i="17"/>
  <c r="AB9" i="17"/>
  <c r="AB13" i="16"/>
  <c r="AG7" i="16"/>
  <c r="AG5" i="16"/>
  <c r="AG3" i="16"/>
  <c r="AG13" i="15"/>
  <c r="AG11" i="15"/>
  <c r="AG9" i="15"/>
  <c r="AG7" i="15"/>
  <c r="AB7" i="17"/>
  <c r="AG6" i="16"/>
  <c r="AB6" i="16"/>
  <c r="AB3" i="16"/>
  <c r="AG10" i="15"/>
  <c r="AB10" i="15"/>
  <c r="AB7" i="15"/>
  <c r="AB4" i="15"/>
  <c r="AB14" i="14"/>
  <c r="AB12" i="14"/>
  <c r="AB10" i="14"/>
  <c r="AB8" i="14"/>
  <c r="AB6" i="14"/>
  <c r="AB4" i="14"/>
  <c r="AB5" i="17"/>
  <c r="AB5" i="16"/>
  <c r="AG12" i="15"/>
  <c r="AB12" i="15"/>
  <c r="AB9" i="15"/>
  <c r="AG5" i="15"/>
  <c r="AG3" i="15"/>
  <c r="AG13" i="14"/>
  <c r="AG11" i="14"/>
  <c r="AG9" i="14"/>
  <c r="AG7" i="14"/>
  <c r="AG5" i="14"/>
  <c r="AG3" i="14"/>
  <c r="AG13" i="13"/>
  <c r="AG11" i="13"/>
  <c r="AG9" i="13"/>
  <c r="AG7" i="13"/>
  <c r="AG5" i="13"/>
  <c r="AB11" i="16"/>
  <c r="AB7" i="16"/>
  <c r="AG14" i="15"/>
  <c r="AB6" i="15"/>
  <c r="AB5" i="15"/>
  <c r="AB13" i="14"/>
  <c r="AB9" i="14"/>
  <c r="AB5" i="14"/>
  <c r="AG12" i="13"/>
  <c r="AB12" i="13"/>
  <c r="AB9" i="13"/>
  <c r="AG3" i="13"/>
  <c r="AG13" i="12"/>
  <c r="AG11" i="12"/>
  <c r="AG9" i="12"/>
  <c r="AG7" i="12"/>
  <c r="AG5" i="12"/>
  <c r="AG3" i="12"/>
  <c r="AG13" i="11"/>
  <c r="AB13" i="17"/>
  <c r="AB4" i="16"/>
  <c r="AB13" i="15"/>
  <c r="AG8" i="15"/>
  <c r="AG14" i="14"/>
  <c r="AG10" i="14"/>
  <c r="AG6" i="14"/>
  <c r="AG14" i="13"/>
  <c r="AB14" i="13"/>
  <c r="AB11" i="13"/>
  <c r="AG6" i="13"/>
  <c r="AB6" i="13"/>
  <c r="AB3" i="13"/>
  <c r="AB13" i="12"/>
  <c r="AB11" i="12"/>
  <c r="AB9" i="12"/>
  <c r="AB7" i="12"/>
  <c r="AB5" i="12"/>
  <c r="AB3" i="12"/>
  <c r="AB13" i="11"/>
  <c r="AB11" i="11"/>
  <c r="AB9" i="11"/>
  <c r="AB7" i="11"/>
  <c r="AB5" i="11"/>
  <c r="AB3" i="11"/>
  <c r="AB14" i="15"/>
  <c r="AB3" i="15"/>
  <c r="AB7" i="14"/>
  <c r="AB8" i="13"/>
  <c r="AB5" i="13"/>
  <c r="AG14" i="12"/>
  <c r="AG10" i="12"/>
  <c r="AG6" i="12"/>
  <c r="AG14" i="11"/>
  <c r="AG11" i="11"/>
  <c r="AG8" i="11"/>
  <c r="AB8" i="11"/>
  <c r="AG3" i="11"/>
  <c r="AB13" i="10"/>
  <c r="AB11" i="10"/>
  <c r="AB9" i="10"/>
  <c r="AB7" i="10"/>
  <c r="AB5" i="10"/>
  <c r="AB3" i="10"/>
  <c r="AB13" i="9"/>
  <c r="AB11" i="9"/>
  <c r="AB9" i="9"/>
  <c r="AB7" i="9"/>
  <c r="AB5" i="9"/>
  <c r="AB3" i="9"/>
  <c r="AB13" i="8"/>
  <c r="AB11" i="8"/>
  <c r="AB9" i="8"/>
  <c r="AB7" i="8"/>
  <c r="AB9" i="16"/>
  <c r="AG4" i="16"/>
  <c r="AB8" i="15"/>
  <c r="AG12" i="14"/>
  <c r="AG4" i="14"/>
  <c r="AG10" i="13"/>
  <c r="AB4" i="13"/>
  <c r="AB12" i="12"/>
  <c r="AB8" i="12"/>
  <c r="AB4" i="12"/>
  <c r="AG10" i="11"/>
  <c r="AB10" i="11"/>
  <c r="AG5" i="11"/>
  <c r="AG14" i="10"/>
  <c r="AB14" i="10"/>
  <c r="AG12" i="10"/>
  <c r="AG10" i="10"/>
  <c r="AG8" i="10"/>
  <c r="AG6" i="10"/>
  <c r="AG4" i="10"/>
  <c r="AG14" i="9"/>
  <c r="AG12" i="9"/>
  <c r="AG10" i="9"/>
  <c r="AG8" i="9"/>
  <c r="AG6" i="9"/>
  <c r="AG4" i="9"/>
  <c r="AG14" i="8"/>
  <c r="AG12" i="8"/>
  <c r="AG10" i="8"/>
  <c r="AG8" i="8"/>
  <c r="AG6" i="8"/>
  <c r="AG4" i="8"/>
  <c r="AG14" i="7"/>
  <c r="AG12" i="7"/>
  <c r="AG10" i="7"/>
  <c r="AG8" i="7"/>
  <c r="AG6" i="7"/>
  <c r="AG4" i="7"/>
  <c r="AG14" i="6"/>
  <c r="AB3" i="14"/>
  <c r="AG4" i="13"/>
  <c r="AG8" i="12"/>
  <c r="AG12" i="11"/>
  <c r="AB4" i="11"/>
  <c r="AB10" i="10"/>
  <c r="AB6" i="10"/>
  <c r="AB14" i="9"/>
  <c r="AB10" i="9"/>
  <c r="AB6" i="9"/>
  <c r="AB14" i="8"/>
  <c r="AB10" i="8"/>
  <c r="AB6" i="8"/>
  <c r="AG5" i="8"/>
  <c r="AB5" i="8"/>
  <c r="AB14" i="7"/>
  <c r="AG9" i="7"/>
  <c r="AB9" i="7"/>
  <c r="AB6" i="7"/>
  <c r="AG13" i="6"/>
  <c r="AB13" i="6"/>
  <c r="AB12" i="6"/>
  <c r="AB10" i="6"/>
  <c r="AB8" i="6"/>
  <c r="AB6" i="6"/>
  <c r="AB4" i="6"/>
  <c r="AB14" i="5"/>
  <c r="AB12" i="5"/>
  <c r="AB10" i="5"/>
  <c r="AB8" i="5"/>
  <c r="AB6" i="5"/>
  <c r="AB4" i="5"/>
  <c r="AB14" i="4"/>
  <c r="AB12" i="4"/>
  <c r="AB10" i="4"/>
  <c r="AB8" i="4"/>
  <c r="AB6" i="4"/>
  <c r="AB4" i="4"/>
  <c r="AG8" i="14"/>
  <c r="AB10" i="13"/>
  <c r="AB10" i="12"/>
  <c r="AB14" i="11"/>
  <c r="AG9" i="11"/>
  <c r="AG6" i="11"/>
  <c r="AG11" i="10"/>
  <c r="AG7" i="10"/>
  <c r="AG3" i="10"/>
  <c r="AG11" i="9"/>
  <c r="AG7" i="9"/>
  <c r="AG3" i="9"/>
  <c r="AG11" i="8"/>
  <c r="AG7" i="8"/>
  <c r="AB4" i="8"/>
  <c r="AG11" i="7"/>
  <c r="AB11" i="7"/>
  <c r="AB8" i="7"/>
  <c r="AG3" i="7"/>
  <c r="AB3" i="7"/>
  <c r="AG11" i="6"/>
  <c r="AG9" i="6"/>
  <c r="AG7" i="6"/>
  <c r="AG5" i="6"/>
  <c r="AG3" i="6"/>
  <c r="AG13" i="5"/>
  <c r="AG11" i="5"/>
  <c r="AG9" i="5"/>
  <c r="AG7" i="5"/>
  <c r="AG5" i="5"/>
  <c r="AG3" i="5"/>
  <c r="AG13" i="4"/>
  <c r="AG11" i="4"/>
  <c r="AG9" i="4"/>
  <c r="AG7" i="4"/>
  <c r="AG5" i="4"/>
  <c r="AG3" i="4"/>
  <c r="AG13" i="3"/>
  <c r="AG11" i="3"/>
  <c r="AG9" i="3"/>
  <c r="AG7" i="3"/>
  <c r="AG5" i="3"/>
  <c r="AG3" i="3"/>
  <c r="AB4" i="1"/>
  <c r="AB8" i="1"/>
  <c r="AB12" i="1"/>
  <c r="AB11" i="15"/>
  <c r="AG6" i="15"/>
  <c r="AB11" i="14"/>
  <c r="AB13" i="13"/>
  <c r="AG8" i="13"/>
  <c r="AG12" i="12"/>
  <c r="AG4" i="12"/>
  <c r="AB12" i="11"/>
  <c r="AG7" i="11"/>
  <c r="AG4" i="11"/>
  <c r="AB12" i="10"/>
  <c r="AB6" i="11"/>
  <c r="AG13" i="10"/>
  <c r="AG5" i="10"/>
  <c r="AG9" i="9"/>
  <c r="AG13" i="8"/>
  <c r="AB3" i="8"/>
  <c r="AB12" i="7"/>
  <c r="AG7" i="7"/>
  <c r="AG12" i="6"/>
  <c r="AG8" i="6"/>
  <c r="AG4" i="6"/>
  <c r="AG12" i="5"/>
  <c r="AG8" i="5"/>
  <c r="AG4" i="5"/>
  <c r="AG12" i="4"/>
  <c r="AG8" i="4"/>
  <c r="AG4" i="4"/>
  <c r="AG12" i="3"/>
  <c r="AB12" i="3"/>
  <c r="AB9" i="3"/>
  <c r="AG4" i="3"/>
  <c r="AB4" i="3"/>
  <c r="AB5" i="1"/>
  <c r="AB10" i="1"/>
  <c r="AB3" i="1"/>
  <c r="AG6" i="1"/>
  <c r="AG7" i="1"/>
  <c r="AG14" i="1"/>
  <c r="AG8" i="3"/>
  <c r="AB13" i="1"/>
  <c r="AG10" i="1"/>
  <c r="AG11" i="1"/>
  <c r="AG4" i="15"/>
  <c r="AB4" i="9"/>
  <c r="AB8" i="8"/>
  <c r="AB14" i="6"/>
  <c r="AB11" i="6"/>
  <c r="AB3" i="6"/>
  <c r="AB11" i="4"/>
  <c r="AB7" i="4"/>
  <c r="AB3" i="4"/>
  <c r="AG10" i="3"/>
  <c r="AB10" i="3"/>
  <c r="AB7" i="3"/>
  <c r="AB9" i="1"/>
  <c r="AB14" i="1"/>
  <c r="AG8" i="1"/>
  <c r="AG9" i="1"/>
  <c r="AB7" i="13"/>
  <c r="AB4" i="10"/>
  <c r="AB8" i="9"/>
  <c r="AB12" i="8"/>
  <c r="AB13" i="7"/>
  <c r="AB10" i="7"/>
  <c r="AG5" i="7"/>
  <c r="AB9" i="6"/>
  <c r="AB5" i="6"/>
  <c r="AB13" i="5"/>
  <c r="AB9" i="5"/>
  <c r="AB5" i="5"/>
  <c r="AB13" i="4"/>
  <c r="AB9" i="4"/>
  <c r="AB5" i="4"/>
  <c r="AG14" i="3"/>
  <c r="AB14" i="3"/>
  <c r="AB11" i="3"/>
  <c r="AG6" i="3"/>
  <c r="AB6" i="3"/>
  <c r="AB3" i="3"/>
  <c r="AB6" i="1"/>
  <c r="AB11" i="1"/>
  <c r="AG4" i="1"/>
  <c r="AG5" i="1"/>
  <c r="AG12" i="1"/>
  <c r="AG13" i="1"/>
  <c r="AG3" i="1"/>
  <c r="AB14" i="12"/>
  <c r="AG9" i="10"/>
  <c r="AG13" i="9"/>
  <c r="AG5" i="9"/>
  <c r="AG9" i="8"/>
  <c r="AG3" i="8"/>
  <c r="AB7" i="7"/>
  <c r="AB4" i="7"/>
  <c r="AG10" i="6"/>
  <c r="AG6" i="6"/>
  <c r="AG14" i="5"/>
  <c r="AG10" i="5"/>
  <c r="AG6" i="5"/>
  <c r="AG14" i="4"/>
  <c r="AG10" i="4"/>
  <c r="AG6" i="4"/>
  <c r="AB13" i="3"/>
  <c r="AB8" i="3"/>
  <c r="AB5" i="3"/>
  <c r="AB7" i="1"/>
  <c r="AB6" i="12"/>
  <c r="AB8" i="10"/>
  <c r="AB12" i="9"/>
  <c r="AG13" i="7"/>
  <c r="AB5" i="7"/>
  <c r="AB7" i="6"/>
  <c r="AB11" i="5"/>
  <c r="AB7" i="5"/>
  <c r="AB3" i="5"/>
  <c r="X3" i="15"/>
  <c r="W3" i="15"/>
  <c r="AE12" i="13"/>
  <c r="AD12" i="13"/>
  <c r="AF13" i="12"/>
  <c r="AF11" i="12"/>
  <c r="AF9" i="12"/>
  <c r="AF7" i="12"/>
  <c r="AF5" i="12"/>
  <c r="AF3" i="12"/>
  <c r="AF14" i="12"/>
  <c r="AF10" i="12"/>
  <c r="AF6" i="12"/>
  <c r="AF8" i="12"/>
  <c r="AF12" i="12"/>
  <c r="AF4" i="12"/>
  <c r="W3" i="11"/>
  <c r="X3" i="11"/>
  <c r="AD4" i="9"/>
  <c r="AE4" i="9"/>
  <c r="AE7" i="8"/>
  <c r="AD7" i="8"/>
  <c r="AD8" i="7"/>
  <c r="AE8" i="7"/>
  <c r="W3" i="7"/>
  <c r="X3" i="7"/>
  <c r="AE4" i="5"/>
  <c r="AD4" i="5"/>
  <c r="AD7" i="4"/>
  <c r="AE7" i="4"/>
  <c r="AE8" i="3"/>
  <c r="AD8" i="3"/>
  <c r="AD11" i="1"/>
  <c r="AE11" i="1"/>
  <c r="AC12" i="17"/>
  <c r="AC12" i="16"/>
  <c r="AC12" i="15"/>
  <c r="AC12" i="14"/>
  <c r="AC12" i="12"/>
  <c r="AC12" i="13"/>
  <c r="AC12" i="11"/>
  <c r="AC12" i="10"/>
  <c r="AC12" i="9"/>
  <c r="AC12" i="8"/>
  <c r="AC12" i="7"/>
  <c r="AC12" i="3"/>
  <c r="AC12" i="6"/>
  <c r="AC12" i="5"/>
  <c r="AC12" i="4"/>
  <c r="AC12" i="1"/>
  <c r="AD4" i="16"/>
  <c r="AD12" i="16"/>
  <c r="AL4" i="16"/>
  <c r="Y7" i="16"/>
  <c r="Y9" i="16"/>
  <c r="AK4" i="14"/>
  <c r="AK8" i="14"/>
  <c r="AK12" i="14"/>
  <c r="Y5" i="12"/>
  <c r="Y14" i="12"/>
  <c r="Y11" i="10"/>
  <c r="Y10" i="10"/>
  <c r="AL4" i="8"/>
  <c r="AK4" i="6"/>
  <c r="Y6" i="4"/>
  <c r="V10" i="9"/>
  <c r="V10" i="11"/>
  <c r="V14" i="6"/>
  <c r="V14" i="11"/>
  <c r="X5" i="17"/>
  <c r="W5" i="17"/>
  <c r="X13" i="17"/>
  <c r="W13" i="17"/>
  <c r="X8" i="16"/>
  <c r="W8" i="16"/>
  <c r="AK4" i="15"/>
  <c r="AL4" i="15"/>
  <c r="AL12" i="15"/>
  <c r="AK12" i="15"/>
  <c r="AL11" i="14"/>
  <c r="AK11" i="14"/>
  <c r="X7" i="13"/>
  <c r="W7" i="13"/>
  <c r="Y13" i="13"/>
  <c r="Y10" i="13"/>
  <c r="Y5" i="13"/>
  <c r="Y12" i="13"/>
  <c r="Y7" i="13"/>
  <c r="Y4" i="13"/>
  <c r="Y14" i="13"/>
  <c r="Y11" i="13"/>
  <c r="Y8" i="13"/>
  <c r="Y9" i="13"/>
  <c r="Y6" i="13"/>
  <c r="Y3" i="13"/>
  <c r="X10" i="12"/>
  <c r="W10" i="12"/>
  <c r="AL6" i="11"/>
  <c r="AK6" i="11"/>
  <c r="AL14" i="11"/>
  <c r="AK14" i="11"/>
  <c r="AK9" i="10"/>
  <c r="AL9" i="10"/>
  <c r="W5" i="9"/>
  <c r="X5" i="9"/>
  <c r="W13" i="9"/>
  <c r="X13" i="9"/>
  <c r="X8" i="8"/>
  <c r="W8" i="8"/>
  <c r="AL4" i="7"/>
  <c r="AK4" i="7"/>
  <c r="AL12" i="7"/>
  <c r="AK12" i="7"/>
  <c r="AL7" i="6"/>
  <c r="AK7" i="6"/>
  <c r="AM13" i="6"/>
  <c r="AM11" i="6"/>
  <c r="AM9" i="6"/>
  <c r="AM7" i="6"/>
  <c r="AM5" i="6"/>
  <c r="AM3" i="6"/>
  <c r="AM14" i="6"/>
  <c r="AM6" i="6"/>
  <c r="AM12" i="6"/>
  <c r="AM8" i="6"/>
  <c r="AM4" i="6"/>
  <c r="AM10" i="6"/>
  <c r="X11" i="5"/>
  <c r="W11" i="5"/>
  <c r="W6" i="4"/>
  <c r="X6" i="4"/>
  <c r="W14" i="4"/>
  <c r="X14" i="4"/>
  <c r="AL10" i="3"/>
  <c r="AK10" i="3"/>
  <c r="AK5" i="1"/>
  <c r="AL5" i="1"/>
  <c r="AK13" i="1"/>
  <c r="AL13" i="1"/>
  <c r="V9" i="17"/>
  <c r="V9" i="16"/>
  <c r="V9" i="15"/>
  <c r="V9" i="13"/>
  <c r="V9" i="14"/>
  <c r="V9" i="10"/>
  <c r="V9" i="9"/>
  <c r="V9" i="8"/>
  <c r="V9" i="7"/>
  <c r="V9" i="11"/>
  <c r="V9" i="12"/>
  <c r="V9" i="6"/>
  <c r="V9" i="5"/>
  <c r="V9" i="4"/>
  <c r="V9" i="3"/>
  <c r="V9" i="1"/>
  <c r="AE10" i="17"/>
  <c r="AD10" i="17"/>
  <c r="AE10" i="15"/>
  <c r="AD10" i="15"/>
  <c r="Y6" i="14"/>
  <c r="Y13" i="14"/>
  <c r="X10" i="13"/>
  <c r="Y4" i="8"/>
  <c r="Y10" i="8"/>
  <c r="Y4" i="6"/>
  <c r="Y14" i="6"/>
  <c r="AK14" i="4"/>
  <c r="Y9" i="1"/>
  <c r="Y3" i="1"/>
  <c r="V4" i="11"/>
  <c r="V4" i="5"/>
  <c r="V4" i="10"/>
  <c r="V6" i="10"/>
  <c r="V6" i="4"/>
  <c r="V6" i="7"/>
  <c r="V6" i="15"/>
  <c r="V8" i="3"/>
  <c r="V8" i="7"/>
  <c r="V8" i="11"/>
  <c r="V8" i="15"/>
  <c r="V12" i="1"/>
  <c r="V12" i="6"/>
  <c r="V12" i="11"/>
  <c r="V12" i="15"/>
  <c r="AN3" i="6"/>
  <c r="AN3" i="1"/>
  <c r="AN5" i="1"/>
  <c r="AN9" i="4"/>
  <c r="AN13" i="5"/>
  <c r="AN13" i="13"/>
  <c r="AN3" i="7"/>
  <c r="AN3" i="9"/>
  <c r="AN9" i="14"/>
  <c r="AN5" i="11"/>
  <c r="AN3" i="16"/>
  <c r="AN9" i="16"/>
  <c r="AN5" i="17"/>
  <c r="AN13" i="17"/>
  <c r="AE7" i="17"/>
  <c r="AD7" i="17"/>
  <c r="AF14" i="17"/>
  <c r="AF12" i="17"/>
  <c r="AF10" i="17"/>
  <c r="AF8" i="17"/>
  <c r="AF6" i="17"/>
  <c r="AF4" i="17"/>
  <c r="AF9" i="17"/>
  <c r="AF7" i="17"/>
  <c r="AF5" i="17"/>
  <c r="AF3" i="17"/>
  <c r="AF13" i="17"/>
  <c r="AF11" i="17"/>
  <c r="AE11" i="15"/>
  <c r="AD11" i="15"/>
  <c r="AE6" i="14"/>
  <c r="AD6" i="14"/>
  <c r="AE14" i="14"/>
  <c r="AD14" i="14"/>
  <c r="AE9" i="13"/>
  <c r="AD9" i="13"/>
  <c r="AL3" i="13"/>
  <c r="AK3" i="13"/>
  <c r="AE10" i="12"/>
  <c r="AD10" i="12"/>
  <c r="AE5" i="11"/>
  <c r="AD5" i="11"/>
  <c r="AE13" i="11"/>
  <c r="AD13" i="11"/>
  <c r="AD6" i="10"/>
  <c r="AE6" i="10"/>
  <c r="AD14" i="10"/>
  <c r="AE14" i="10"/>
  <c r="AE9" i="9"/>
  <c r="AD9" i="9"/>
  <c r="AK3" i="9"/>
  <c r="AL3" i="9"/>
  <c r="AD10" i="8"/>
  <c r="AE10" i="8"/>
  <c r="AE5" i="7"/>
  <c r="AD5" i="7"/>
  <c r="AE13" i="7"/>
  <c r="AD13" i="7"/>
  <c r="AE6" i="6"/>
  <c r="AD6" i="6"/>
  <c r="AE14" i="6"/>
  <c r="AD14" i="6"/>
  <c r="AD9" i="5"/>
  <c r="AE9" i="5"/>
  <c r="AL3" i="5"/>
  <c r="AK3" i="5"/>
  <c r="AE10" i="4"/>
  <c r="AD10" i="4"/>
  <c r="AE5" i="3"/>
  <c r="AD5" i="3"/>
  <c r="AE13" i="3"/>
  <c r="AD13" i="3"/>
  <c r="AE6" i="1"/>
  <c r="AD6" i="1"/>
  <c r="AD14" i="1"/>
  <c r="AE14" i="1"/>
  <c r="AC9" i="17"/>
  <c r="AC9" i="16"/>
  <c r="AC9" i="15"/>
  <c r="AC9" i="14"/>
  <c r="AC9" i="13"/>
  <c r="AC9" i="12"/>
  <c r="AC9" i="10"/>
  <c r="AC9" i="9"/>
  <c r="AC9" i="8"/>
  <c r="AC9" i="6"/>
  <c r="AC9" i="5"/>
  <c r="AC9" i="4"/>
  <c r="AC9" i="3"/>
  <c r="AC9" i="11"/>
  <c r="AC9" i="7"/>
  <c r="AC9" i="1"/>
  <c r="AJ3" i="17"/>
  <c r="AJ3" i="16"/>
  <c r="AJ3" i="14"/>
  <c r="AJ3" i="10"/>
  <c r="AJ3" i="9"/>
  <c r="AJ3" i="8"/>
  <c r="AJ3" i="7"/>
  <c r="AJ3" i="13"/>
  <c r="AJ3" i="11"/>
  <c r="AJ3" i="15"/>
  <c r="AJ3" i="12"/>
  <c r="AJ3" i="6"/>
  <c r="AJ3" i="5"/>
  <c r="AJ3" i="4"/>
  <c r="AJ3" i="3"/>
  <c r="AJ3" i="1"/>
  <c r="AE11" i="16"/>
  <c r="AD11" i="16"/>
  <c r="AD5" i="14"/>
  <c r="AE5" i="14"/>
  <c r="AD13" i="14"/>
  <c r="AE13" i="14"/>
  <c r="AE6" i="13"/>
  <c r="AD6" i="13"/>
  <c r="AE14" i="13"/>
  <c r="AD14" i="13"/>
  <c r="AE9" i="12"/>
  <c r="AD9" i="12"/>
  <c r="AL3" i="12"/>
  <c r="AK3" i="12"/>
  <c r="AD10" i="11"/>
  <c r="AE10" i="11"/>
  <c r="AE5" i="10"/>
  <c r="AD5" i="10"/>
  <c r="AE13" i="10"/>
  <c r="AD13" i="10"/>
  <c r="AD6" i="9"/>
  <c r="AE6" i="9"/>
  <c r="AD14" i="9"/>
  <c r="AE14" i="9"/>
  <c r="AE9" i="8"/>
  <c r="AD9" i="8"/>
  <c r="AL3" i="8"/>
  <c r="AK3" i="8"/>
  <c r="AE10" i="7"/>
  <c r="AD10" i="7"/>
  <c r="AD5" i="6"/>
  <c r="AE5" i="6"/>
  <c r="AE13" i="6"/>
  <c r="AD13" i="6"/>
  <c r="AE6" i="5"/>
  <c r="AD6" i="5"/>
  <c r="AE14" i="5"/>
  <c r="AD14" i="5"/>
  <c r="AD9" i="4"/>
  <c r="AE9" i="4"/>
  <c r="AL3" i="4"/>
  <c r="AK3" i="4"/>
  <c r="AE10" i="3"/>
  <c r="AD10" i="3"/>
  <c r="AD5" i="1"/>
  <c r="AE5" i="1"/>
  <c r="AD13" i="1"/>
  <c r="AE13" i="1"/>
  <c r="AC6" i="17"/>
  <c r="AC6" i="15"/>
  <c r="AC6" i="13"/>
  <c r="AC6" i="14"/>
  <c r="AC6" i="10"/>
  <c r="AC6" i="9"/>
  <c r="AC6" i="8"/>
  <c r="AC6" i="7"/>
  <c r="AC6" i="12"/>
  <c r="AC6" i="11"/>
  <c r="AC6" i="6"/>
  <c r="AC6" i="5"/>
  <c r="AC6" i="4"/>
  <c r="AC6" i="3"/>
  <c r="AC6" i="16"/>
  <c r="AC6" i="1"/>
  <c r="AC14" i="17"/>
  <c r="AC14" i="16"/>
  <c r="AC14" i="15"/>
  <c r="AC14" i="13"/>
  <c r="AC14" i="10"/>
  <c r="AC14" i="14"/>
  <c r="AC14" i="9"/>
  <c r="AC14" i="8"/>
  <c r="AC14" i="7"/>
  <c r="AC14" i="6"/>
  <c r="AC14" i="11"/>
  <c r="AC14" i="12"/>
  <c r="AC14" i="5"/>
  <c r="AC14" i="4"/>
  <c r="AC14" i="3"/>
  <c r="AC14" i="1"/>
  <c r="AE7" i="15"/>
  <c r="AE4" i="14"/>
  <c r="AF14" i="16"/>
  <c r="AF12" i="16"/>
  <c r="AF10" i="16"/>
  <c r="AF8" i="16"/>
  <c r="AF13" i="16"/>
  <c r="AF11" i="16"/>
  <c r="AF4" i="16"/>
  <c r="AF6" i="16"/>
  <c r="AF3" i="16"/>
  <c r="AF5" i="16"/>
  <c r="AF9" i="16"/>
  <c r="AF7" i="16"/>
  <c r="AK8" i="16"/>
  <c r="AK12" i="16"/>
  <c r="AK14" i="16"/>
  <c r="Y6" i="16"/>
  <c r="Y12" i="16"/>
  <c r="Y11" i="16"/>
  <c r="X4" i="15"/>
  <c r="W5" i="14"/>
  <c r="W9" i="14"/>
  <c r="W11" i="14"/>
  <c r="X14" i="13"/>
  <c r="Y7" i="12"/>
  <c r="Y9" i="12"/>
  <c r="Y8" i="12"/>
  <c r="AK8" i="10"/>
  <c r="AK12" i="10"/>
  <c r="Y13" i="10"/>
  <c r="Y4" i="10"/>
  <c r="Y12" i="10"/>
  <c r="AK14" i="8"/>
  <c r="X6" i="5"/>
  <c r="X10" i="5"/>
  <c r="Y8" i="4"/>
  <c r="Y10" i="4"/>
  <c r="Y7" i="4"/>
  <c r="AK8" i="1"/>
  <c r="W13" i="1"/>
  <c r="V10" i="8"/>
  <c r="V10" i="4"/>
  <c r="V10" i="12"/>
  <c r="V10" i="16"/>
  <c r="V14" i="9"/>
  <c r="V14" i="5"/>
  <c r="V14" i="12"/>
  <c r="V14" i="16"/>
  <c r="AL6" i="17"/>
  <c r="AK6" i="17"/>
  <c r="AL10" i="17"/>
  <c r="AK10" i="17"/>
  <c r="AL14" i="17"/>
  <c r="AK14" i="17"/>
  <c r="AL5" i="16"/>
  <c r="AK5" i="16"/>
  <c r="AL9" i="16"/>
  <c r="AK9" i="16"/>
  <c r="AL13" i="16"/>
  <c r="AK13" i="16"/>
  <c r="X5" i="15"/>
  <c r="W5" i="15"/>
  <c r="X9" i="15"/>
  <c r="W9" i="15"/>
  <c r="X13" i="15"/>
  <c r="W13" i="15"/>
  <c r="W4" i="14"/>
  <c r="X4" i="14"/>
  <c r="W8" i="14"/>
  <c r="X8" i="14"/>
  <c r="W12" i="14"/>
  <c r="X12" i="14"/>
  <c r="AL4" i="13"/>
  <c r="AK4" i="13"/>
  <c r="AK8" i="13"/>
  <c r="AL8" i="13"/>
  <c r="AL12" i="13"/>
  <c r="AK12" i="13"/>
  <c r="AE3" i="13"/>
  <c r="AD3" i="13"/>
  <c r="AL7" i="12"/>
  <c r="AK7" i="12"/>
  <c r="AL11" i="12"/>
  <c r="AK11" i="12"/>
  <c r="AM14" i="12"/>
  <c r="AM12" i="12"/>
  <c r="AM10" i="12"/>
  <c r="AM8" i="12"/>
  <c r="AM6" i="12"/>
  <c r="AM4" i="12"/>
  <c r="AM11" i="12"/>
  <c r="AM7" i="12"/>
  <c r="AM3" i="12"/>
  <c r="AM13" i="12"/>
  <c r="AM5" i="12"/>
  <c r="AM9" i="12"/>
  <c r="W7" i="11"/>
  <c r="X7" i="11"/>
  <c r="W11" i="11"/>
  <c r="X11" i="11"/>
  <c r="Y14" i="11"/>
  <c r="Y12" i="11"/>
  <c r="Y10" i="11"/>
  <c r="Y8" i="11"/>
  <c r="Y6" i="11"/>
  <c r="Y4" i="11"/>
  <c r="Y9" i="11"/>
  <c r="Y13" i="11"/>
  <c r="Y11" i="11"/>
  <c r="Y3" i="11"/>
  <c r="Y7" i="11"/>
  <c r="Y5" i="11"/>
  <c r="X6" i="10"/>
  <c r="W6" i="10"/>
  <c r="X10" i="10"/>
  <c r="W10" i="10"/>
  <c r="W14" i="10"/>
  <c r="X14" i="10"/>
  <c r="AL6" i="9"/>
  <c r="AK6" i="9"/>
  <c r="AL10" i="9"/>
  <c r="AK10" i="9"/>
  <c r="AL14" i="9"/>
  <c r="AK14" i="9"/>
  <c r="AL5" i="8"/>
  <c r="AK5" i="8"/>
  <c r="AK9" i="8"/>
  <c r="AL9" i="8"/>
  <c r="AK13" i="8"/>
  <c r="AL13" i="8"/>
  <c r="X5" i="7"/>
  <c r="W5" i="7"/>
  <c r="X9" i="7"/>
  <c r="W9" i="7"/>
  <c r="X13" i="7"/>
  <c r="W13" i="7"/>
  <c r="W4" i="6"/>
  <c r="X4" i="6"/>
  <c r="W8" i="6"/>
  <c r="X8" i="6"/>
  <c r="W12" i="6"/>
  <c r="X12" i="6"/>
  <c r="AK4" i="5"/>
  <c r="AL4" i="5"/>
  <c r="AK8" i="5"/>
  <c r="AL8" i="5"/>
  <c r="AK12" i="5"/>
  <c r="AL12" i="5"/>
  <c r="AD3" i="5"/>
  <c r="AE3" i="5"/>
  <c r="AL7" i="4"/>
  <c r="AK7" i="4"/>
  <c r="AL11" i="4"/>
  <c r="AK11" i="4"/>
  <c r="AM13" i="4"/>
  <c r="AM11" i="4"/>
  <c r="AM9" i="4"/>
  <c r="AM7" i="4"/>
  <c r="AM5" i="4"/>
  <c r="AM3" i="4"/>
  <c r="AM14" i="4"/>
  <c r="AM12" i="4"/>
  <c r="AM8" i="4"/>
  <c r="AM4" i="4"/>
  <c r="AM10" i="4"/>
  <c r="AM6" i="4"/>
  <c r="X7" i="3"/>
  <c r="W7" i="3"/>
  <c r="X11" i="3"/>
  <c r="W11" i="3"/>
  <c r="Y13" i="3"/>
  <c r="Y10" i="3"/>
  <c r="Y5" i="3"/>
  <c r="Y14" i="3"/>
  <c r="Y9" i="3"/>
  <c r="Y6" i="3"/>
  <c r="Y11" i="3"/>
  <c r="Y8" i="3"/>
  <c r="Y3" i="3"/>
  <c r="Y12" i="3"/>
  <c r="Y7" i="3"/>
  <c r="Y4" i="3"/>
  <c r="W6" i="1"/>
  <c r="X6" i="1"/>
  <c r="W10" i="1"/>
  <c r="X10" i="1"/>
  <c r="X14" i="1"/>
  <c r="W14" i="1"/>
  <c r="AJ6" i="17"/>
  <c r="AJ6" i="16"/>
  <c r="AJ6" i="15"/>
  <c r="AJ6" i="14"/>
  <c r="AJ6" i="13"/>
  <c r="AJ6" i="12"/>
  <c r="AJ6" i="11"/>
  <c r="AJ6" i="10"/>
  <c r="AJ6" i="9"/>
  <c r="AJ6" i="8"/>
  <c r="AJ6" i="6"/>
  <c r="AJ6" i="5"/>
  <c r="AJ6" i="4"/>
  <c r="AJ6" i="3"/>
  <c r="AJ6" i="1"/>
  <c r="AJ6" i="7"/>
  <c r="AJ10" i="17"/>
  <c r="AJ10" i="16"/>
  <c r="AJ10" i="15"/>
  <c r="AJ10" i="14"/>
  <c r="AJ10" i="13"/>
  <c r="AJ10" i="12"/>
  <c r="AJ10" i="11"/>
  <c r="AJ10" i="10"/>
  <c r="AJ10" i="9"/>
  <c r="AJ10" i="8"/>
  <c r="AJ10" i="7"/>
  <c r="AJ10" i="6"/>
  <c r="AJ10" i="5"/>
  <c r="AJ10" i="4"/>
  <c r="AJ10" i="3"/>
  <c r="AJ10" i="1"/>
  <c r="AE4" i="17"/>
  <c r="AD4" i="17"/>
  <c r="AE12" i="17"/>
  <c r="AD12" i="17"/>
  <c r="AE4" i="15"/>
  <c r="AD4" i="15"/>
  <c r="Y4" i="14"/>
  <c r="Y10" i="14"/>
  <c r="Y7" i="14"/>
  <c r="AK4" i="12"/>
  <c r="AK8" i="12"/>
  <c r="AK12" i="12"/>
  <c r="AK4" i="10"/>
  <c r="AK8" i="8"/>
  <c r="AK12" i="8"/>
  <c r="Y13" i="8"/>
  <c r="Y11" i="8"/>
  <c r="Y12" i="8"/>
  <c r="AL6" i="6"/>
  <c r="AL10" i="6"/>
  <c r="Y8" i="6"/>
  <c r="Y12" i="6"/>
  <c r="Y7" i="6"/>
  <c r="X4" i="5"/>
  <c r="AL4" i="4"/>
  <c r="W9" i="4"/>
  <c r="W9" i="1"/>
  <c r="Y12" i="1"/>
  <c r="Y8" i="1"/>
  <c r="Y6" i="1"/>
  <c r="V4" i="1"/>
  <c r="V4" i="6"/>
  <c r="V4" i="12"/>
  <c r="V4" i="16"/>
  <c r="V6" i="9"/>
  <c r="V6" i="5"/>
  <c r="V6" i="12"/>
  <c r="V6" i="16"/>
  <c r="V8" i="4"/>
  <c r="V8" i="8"/>
  <c r="V8" i="12"/>
  <c r="V8" i="16"/>
  <c r="V12" i="3"/>
  <c r="V12" i="8"/>
  <c r="V12" i="12"/>
  <c r="AN13" i="1"/>
  <c r="AN13" i="3"/>
  <c r="AN3" i="5"/>
  <c r="AN7" i="6"/>
  <c r="AN11" i="1"/>
  <c r="AN9" i="3"/>
  <c r="AN13" i="4"/>
  <c r="AN5" i="6"/>
  <c r="AN9" i="11"/>
  <c r="AN11" i="11"/>
  <c r="AN5" i="12"/>
  <c r="AN5" i="7"/>
  <c r="AN13" i="7"/>
  <c r="AN9" i="8"/>
  <c r="AN5" i="9"/>
  <c r="AN13" i="9"/>
  <c r="AN7" i="11"/>
  <c r="AN5" i="15"/>
  <c r="AN3" i="13"/>
  <c r="AN11" i="14"/>
  <c r="AN7" i="16"/>
  <c r="AN7" i="15"/>
  <c r="AE14" i="16"/>
  <c r="AD14" i="16"/>
  <c r="AE10" i="14"/>
  <c r="AD10" i="14"/>
  <c r="AE13" i="13"/>
  <c r="AD13" i="13"/>
  <c r="AE14" i="12"/>
  <c r="AD14" i="12"/>
  <c r="AK3" i="11"/>
  <c r="AL3" i="11"/>
  <c r="AE5" i="9"/>
  <c r="AD5" i="9"/>
  <c r="AD6" i="8"/>
  <c r="AE6" i="8"/>
  <c r="AE9" i="7"/>
  <c r="AD9" i="7"/>
  <c r="AE10" i="6"/>
  <c r="AD10" i="6"/>
  <c r="AD13" i="5"/>
  <c r="AE13" i="5"/>
  <c r="AE6" i="4"/>
  <c r="AD6" i="4"/>
  <c r="AD9" i="3"/>
  <c r="AE9" i="3"/>
  <c r="AD10" i="1"/>
  <c r="AE10" i="1"/>
  <c r="AC13" i="17"/>
  <c r="AC13" i="16"/>
  <c r="AC13" i="15"/>
  <c r="AC13" i="14"/>
  <c r="AC13" i="13"/>
  <c r="AC13" i="12"/>
  <c r="AC13" i="11"/>
  <c r="AC13" i="10"/>
  <c r="AC13" i="9"/>
  <c r="AC13" i="8"/>
  <c r="AC13" i="7"/>
  <c r="AC13" i="5"/>
  <c r="AC13" i="4"/>
  <c r="AC13" i="3"/>
  <c r="AC13" i="1"/>
  <c r="AC13" i="6"/>
  <c r="AE14" i="15"/>
  <c r="AD14" i="15"/>
  <c r="AL3" i="14"/>
  <c r="AK3" i="14"/>
  <c r="AE5" i="12"/>
  <c r="AD5" i="12"/>
  <c r="AD6" i="11"/>
  <c r="AE6" i="11"/>
  <c r="AE9" i="10"/>
  <c r="AD9" i="10"/>
  <c r="AD10" i="9"/>
  <c r="AE10" i="9"/>
  <c r="AE13" i="8"/>
  <c r="AD13" i="8"/>
  <c r="AE14" i="7"/>
  <c r="AD14" i="7"/>
  <c r="AL3" i="6"/>
  <c r="AK3" i="6"/>
  <c r="AD5" i="4"/>
  <c r="AE5" i="4"/>
  <c r="AE6" i="3"/>
  <c r="AD6" i="3"/>
  <c r="AD9" i="1"/>
  <c r="AE9" i="1"/>
  <c r="AC10" i="17"/>
  <c r="AC10" i="16"/>
  <c r="AC10" i="15"/>
  <c r="AC10" i="11"/>
  <c r="AC10" i="10"/>
  <c r="AC10" i="9"/>
  <c r="AC10" i="8"/>
  <c r="AC10" i="7"/>
  <c r="AC10" i="13"/>
  <c r="AC10" i="12"/>
  <c r="AC10" i="14"/>
  <c r="AC10" i="6"/>
  <c r="AC10" i="5"/>
  <c r="AC10" i="4"/>
  <c r="AC10" i="3"/>
  <c r="AC10" i="1"/>
  <c r="AD5" i="15"/>
  <c r="AL8" i="17"/>
  <c r="AK8" i="17"/>
  <c r="AE3" i="17"/>
  <c r="AD3" i="17"/>
  <c r="AL11" i="16"/>
  <c r="AK11" i="16"/>
  <c r="X7" i="15"/>
  <c r="W7" i="15"/>
  <c r="Y11" i="15"/>
  <c r="Y8" i="15"/>
  <c r="Y5" i="15"/>
  <c r="Y3" i="15"/>
  <c r="Y13" i="15"/>
  <c r="Y10" i="15"/>
  <c r="Y12" i="15"/>
  <c r="Y9" i="15"/>
  <c r="Y6" i="15"/>
  <c r="Y7" i="15"/>
  <c r="Y4" i="15"/>
  <c r="Y14" i="15"/>
  <c r="W10" i="14"/>
  <c r="X10" i="14"/>
  <c r="AL6" i="13"/>
  <c r="AK6" i="13"/>
  <c r="AL5" i="12"/>
  <c r="AK5" i="12"/>
  <c r="AL13" i="12"/>
  <c r="AK13" i="12"/>
  <c r="W9" i="11"/>
  <c r="X9" i="11"/>
  <c r="X4" i="10"/>
  <c r="W4" i="10"/>
  <c r="X12" i="10"/>
  <c r="W12" i="10"/>
  <c r="AL8" i="9"/>
  <c r="AK8" i="9"/>
  <c r="AE3" i="9"/>
  <c r="AD3" i="9"/>
  <c r="AK11" i="8"/>
  <c r="AL11" i="8"/>
  <c r="X7" i="7"/>
  <c r="W7" i="7"/>
  <c r="Y10" i="7"/>
  <c r="Y7" i="7"/>
  <c r="Y12" i="7"/>
  <c r="Y9" i="7"/>
  <c r="Y4" i="7"/>
  <c r="Y8" i="7"/>
  <c r="Y5" i="7"/>
  <c r="Y6" i="7"/>
  <c r="Y3" i="7"/>
  <c r="Y13" i="7"/>
  <c r="Y14" i="7"/>
  <c r="Y11" i="7"/>
  <c r="W10" i="6"/>
  <c r="X10" i="6"/>
  <c r="AK6" i="5"/>
  <c r="AL6" i="5"/>
  <c r="AK14" i="5"/>
  <c r="AL14" i="5"/>
  <c r="AL9" i="4"/>
  <c r="AK9" i="4"/>
  <c r="X5" i="3"/>
  <c r="W5" i="3"/>
  <c r="X13" i="3"/>
  <c r="W13" i="3"/>
  <c r="X8" i="1"/>
  <c r="W8" i="1"/>
  <c r="AJ4" i="17"/>
  <c r="AJ4" i="16"/>
  <c r="AJ4" i="15"/>
  <c r="AJ4" i="14"/>
  <c r="AJ4" i="13"/>
  <c r="AJ4" i="12"/>
  <c r="AJ4" i="11"/>
  <c r="AJ4" i="8"/>
  <c r="AJ4" i="6"/>
  <c r="AJ4" i="5"/>
  <c r="AJ4" i="4"/>
  <c r="AJ4" i="3"/>
  <c r="AJ4" i="1"/>
  <c r="AJ4" i="10"/>
  <c r="AJ4" i="7"/>
  <c r="AJ4" i="9"/>
  <c r="AJ14" i="17"/>
  <c r="AJ14" i="16"/>
  <c r="AJ14" i="15"/>
  <c r="AJ14" i="14"/>
  <c r="AJ14" i="13"/>
  <c r="AJ14" i="12"/>
  <c r="AJ14" i="11"/>
  <c r="AJ14" i="10"/>
  <c r="AJ14" i="9"/>
  <c r="AJ14" i="8"/>
  <c r="AJ14" i="6"/>
  <c r="AJ14" i="5"/>
  <c r="AJ14" i="4"/>
  <c r="AJ14" i="3"/>
  <c r="AJ14" i="7"/>
  <c r="AJ14" i="1"/>
  <c r="AD5" i="16"/>
  <c r="AE5" i="16"/>
  <c r="AN3" i="3"/>
  <c r="AN3" i="11"/>
  <c r="AN3" i="14"/>
  <c r="AE5" i="17"/>
  <c r="AD5" i="17"/>
  <c r="X3" i="16"/>
  <c r="W3" i="16"/>
  <c r="AL3" i="15"/>
  <c r="AK3" i="15"/>
  <c r="AE7" i="13"/>
  <c r="AD7" i="13"/>
  <c r="AE8" i="12"/>
  <c r="AD8" i="12"/>
  <c r="AE11" i="11"/>
  <c r="AD11" i="11"/>
  <c r="AD4" i="10"/>
  <c r="AE4" i="10"/>
  <c r="AE7" i="9"/>
  <c r="AD7" i="9"/>
  <c r="AD8" i="8"/>
  <c r="AE8" i="8"/>
  <c r="AE11" i="7"/>
  <c r="AD11" i="7"/>
  <c r="AE4" i="6"/>
  <c r="AD4" i="6"/>
  <c r="AD7" i="5"/>
  <c r="AE7" i="5"/>
  <c r="AE8" i="4"/>
  <c r="AD8" i="4"/>
  <c r="AD11" i="3"/>
  <c r="AE11" i="3"/>
  <c r="AE4" i="1"/>
  <c r="AD4" i="1"/>
  <c r="AC7" i="17"/>
  <c r="AC7" i="16"/>
  <c r="AC7" i="15"/>
  <c r="AC7" i="14"/>
  <c r="AC7" i="13"/>
  <c r="AC7" i="12"/>
  <c r="AC7" i="11"/>
  <c r="AC7" i="6"/>
  <c r="AC7" i="5"/>
  <c r="AC7" i="4"/>
  <c r="AC7" i="3"/>
  <c r="AC7" i="10"/>
  <c r="AC7" i="8"/>
  <c r="AC7" i="7"/>
  <c r="AC7" i="1"/>
  <c r="AC7" i="9"/>
  <c r="AE9" i="16"/>
  <c r="AD9" i="16"/>
  <c r="AD11" i="14"/>
  <c r="AE11" i="14"/>
  <c r="AE4" i="13"/>
  <c r="AD4" i="13"/>
  <c r="AE7" i="12"/>
  <c r="AD7" i="12"/>
  <c r="AD8" i="11"/>
  <c r="AE8" i="11"/>
  <c r="AE11" i="10"/>
  <c r="AD11" i="10"/>
  <c r="AD12" i="9"/>
  <c r="AE12" i="9"/>
  <c r="AF13" i="8"/>
  <c r="AF11" i="8"/>
  <c r="AF9" i="8"/>
  <c r="AF7" i="8"/>
  <c r="AF12" i="8"/>
  <c r="AF8" i="8"/>
  <c r="AF3" i="8"/>
  <c r="AF5" i="8"/>
  <c r="AF14" i="8"/>
  <c r="AF6" i="8"/>
  <c r="AF10" i="8"/>
  <c r="AF4" i="8"/>
  <c r="AD11" i="6"/>
  <c r="AE11" i="6"/>
  <c r="AE12" i="5"/>
  <c r="AD12" i="5"/>
  <c r="AF14" i="4"/>
  <c r="AF12" i="4"/>
  <c r="AF10" i="4"/>
  <c r="AF8" i="4"/>
  <c r="AF6" i="4"/>
  <c r="AF4" i="4"/>
  <c r="AF13" i="4"/>
  <c r="AF11" i="4"/>
  <c r="AF7" i="4"/>
  <c r="AF3" i="4"/>
  <c r="AF9" i="4"/>
  <c r="AF5" i="4"/>
  <c r="X3" i="3"/>
  <c r="W3" i="3"/>
  <c r="AC4" i="17"/>
  <c r="AC4" i="16"/>
  <c r="AC4" i="15"/>
  <c r="AC4" i="14"/>
  <c r="AC4" i="13"/>
  <c r="AC4" i="12"/>
  <c r="AC4" i="11"/>
  <c r="AC4" i="10"/>
  <c r="AC4" i="9"/>
  <c r="AC4" i="8"/>
  <c r="AC4" i="7"/>
  <c r="AC4" i="4"/>
  <c r="AC4" i="3"/>
  <c r="AC4" i="6"/>
  <c r="AC4" i="5"/>
  <c r="AC4" i="1"/>
  <c r="AD7" i="15"/>
  <c r="Z14" i="17"/>
  <c r="Z12" i="17"/>
  <c r="Z10" i="17"/>
  <c r="Z8" i="17"/>
  <c r="Z6" i="17"/>
  <c r="Z4" i="17"/>
  <c r="Z14" i="16"/>
  <c r="Z12" i="16"/>
  <c r="Z10" i="16"/>
  <c r="Z8" i="16"/>
  <c r="Z13" i="17"/>
  <c r="Z11" i="17"/>
  <c r="Z9" i="17"/>
  <c r="Z7" i="17"/>
  <c r="Z5" i="17"/>
  <c r="Z3" i="17"/>
  <c r="Z13" i="16"/>
  <c r="Z11" i="16"/>
  <c r="Z9" i="16"/>
  <c r="U13" i="17"/>
  <c r="U11" i="17"/>
  <c r="U9" i="17"/>
  <c r="U7" i="17"/>
  <c r="U5" i="17"/>
  <c r="U3" i="17"/>
  <c r="U13" i="16"/>
  <c r="U11" i="16"/>
  <c r="U9" i="16"/>
  <c r="U14" i="17"/>
  <c r="U6" i="17"/>
  <c r="U10" i="16"/>
  <c r="U12" i="17"/>
  <c r="U4" i="17"/>
  <c r="Z6" i="16"/>
  <c r="Z4" i="16"/>
  <c r="Z14" i="15"/>
  <c r="Z12" i="15"/>
  <c r="Z10" i="15"/>
  <c r="Z8" i="15"/>
  <c r="Z6" i="15"/>
  <c r="U14" i="16"/>
  <c r="U6" i="16"/>
  <c r="Z13" i="15"/>
  <c r="U13" i="15"/>
  <c r="U10" i="15"/>
  <c r="U5" i="15"/>
  <c r="U3" i="15"/>
  <c r="U13" i="14"/>
  <c r="U11" i="14"/>
  <c r="U9" i="14"/>
  <c r="U7" i="14"/>
  <c r="U5" i="14"/>
  <c r="U3" i="14"/>
  <c r="U12" i="16"/>
  <c r="Z3" i="16"/>
  <c r="U3" i="16"/>
  <c r="U12" i="15"/>
  <c r="Z7" i="15"/>
  <c r="U7" i="15"/>
  <c r="Z4" i="15"/>
  <c r="Z14" i="14"/>
  <c r="Z12" i="14"/>
  <c r="Z10" i="14"/>
  <c r="Z8" i="14"/>
  <c r="Z6" i="14"/>
  <c r="Z4" i="14"/>
  <c r="Z14" i="13"/>
  <c r="Z12" i="13"/>
  <c r="Z10" i="13"/>
  <c r="Z8" i="13"/>
  <c r="Z6" i="13"/>
  <c r="U10" i="17"/>
  <c r="U8" i="16"/>
  <c r="U5" i="16"/>
  <c r="U14" i="15"/>
  <c r="Z9" i="15"/>
  <c r="U4" i="15"/>
  <c r="U12" i="14"/>
  <c r="U8" i="14"/>
  <c r="U4" i="14"/>
  <c r="U12" i="13"/>
  <c r="Z7" i="13"/>
  <c r="U7" i="13"/>
  <c r="Z4" i="13"/>
  <c r="Z14" i="12"/>
  <c r="Z12" i="12"/>
  <c r="Z10" i="12"/>
  <c r="Z8" i="12"/>
  <c r="Z6" i="12"/>
  <c r="Z4" i="12"/>
  <c r="Z14" i="11"/>
  <c r="Z7" i="16"/>
  <c r="U11" i="15"/>
  <c r="U8" i="15"/>
  <c r="Z5" i="15"/>
  <c r="Z13" i="14"/>
  <c r="Z9" i="14"/>
  <c r="Z5" i="14"/>
  <c r="U14" i="13"/>
  <c r="Z9" i="13"/>
  <c r="U9" i="13"/>
  <c r="U6" i="13"/>
  <c r="U4" i="13"/>
  <c r="U14" i="12"/>
  <c r="U12" i="12"/>
  <c r="U10" i="12"/>
  <c r="U8" i="12"/>
  <c r="U6" i="12"/>
  <c r="U4" i="12"/>
  <c r="U14" i="11"/>
  <c r="U12" i="11"/>
  <c r="U10" i="11"/>
  <c r="U8" i="11"/>
  <c r="U6" i="11"/>
  <c r="U4" i="11"/>
  <c r="U14" i="10"/>
  <c r="U6" i="15"/>
  <c r="U10" i="14"/>
  <c r="Z11" i="13"/>
  <c r="Z13" i="12"/>
  <c r="Z9" i="12"/>
  <c r="Z5" i="12"/>
  <c r="Z13" i="11"/>
  <c r="Z11" i="11"/>
  <c r="U11" i="11"/>
  <c r="Z6" i="11"/>
  <c r="Z3" i="11"/>
  <c r="U3" i="11"/>
  <c r="U12" i="10"/>
  <c r="U10" i="10"/>
  <c r="U8" i="10"/>
  <c r="U6" i="10"/>
  <c r="U4" i="10"/>
  <c r="U14" i="9"/>
  <c r="U12" i="9"/>
  <c r="U10" i="9"/>
  <c r="U8" i="9"/>
  <c r="U6" i="9"/>
  <c r="U4" i="9"/>
  <c r="U14" i="8"/>
  <c r="U12" i="8"/>
  <c r="U10" i="8"/>
  <c r="U8" i="8"/>
  <c r="U6" i="8"/>
  <c r="U7" i="16"/>
  <c r="Z3" i="15"/>
  <c r="Z7" i="14"/>
  <c r="U13" i="13"/>
  <c r="U10" i="13"/>
  <c r="Z5" i="13"/>
  <c r="U3" i="13"/>
  <c r="U11" i="12"/>
  <c r="U7" i="12"/>
  <c r="U3" i="12"/>
  <c r="Z8" i="11"/>
  <c r="Z5" i="11"/>
  <c r="U5" i="11"/>
  <c r="Z13" i="10"/>
  <c r="Z11" i="10"/>
  <c r="Z9" i="10"/>
  <c r="Z7" i="10"/>
  <c r="Z5" i="10"/>
  <c r="Z3" i="10"/>
  <c r="Z13" i="9"/>
  <c r="Z11" i="9"/>
  <c r="Z9" i="9"/>
  <c r="Z7" i="9"/>
  <c r="Z5" i="9"/>
  <c r="Z3" i="9"/>
  <c r="Z13" i="8"/>
  <c r="Z11" i="8"/>
  <c r="Z9" i="8"/>
  <c r="Z7" i="8"/>
  <c r="Z5" i="8"/>
  <c r="Z3" i="8"/>
  <c r="Z13" i="7"/>
  <c r="Z11" i="7"/>
  <c r="Z9" i="7"/>
  <c r="Z7" i="7"/>
  <c r="Z5" i="7"/>
  <c r="Z3" i="7"/>
  <c r="Z13" i="6"/>
  <c r="Z5" i="16"/>
  <c r="U14" i="14"/>
  <c r="U8" i="13"/>
  <c r="Z11" i="12"/>
  <c r="Z3" i="12"/>
  <c r="Z10" i="11"/>
  <c r="Z7" i="11"/>
  <c r="U13" i="10"/>
  <c r="U9" i="10"/>
  <c r="U5" i="10"/>
  <c r="U13" i="9"/>
  <c r="U9" i="9"/>
  <c r="U5" i="9"/>
  <c r="U13" i="8"/>
  <c r="U9" i="8"/>
  <c r="U5" i="8"/>
  <c r="Z12" i="7"/>
  <c r="U12" i="7"/>
  <c r="U9" i="7"/>
  <c r="Z4" i="7"/>
  <c r="U4" i="7"/>
  <c r="U13" i="6"/>
  <c r="U11" i="6"/>
  <c r="U9" i="6"/>
  <c r="U7" i="6"/>
  <c r="U5" i="6"/>
  <c r="U3" i="6"/>
  <c r="U13" i="5"/>
  <c r="U11" i="5"/>
  <c r="U9" i="5"/>
  <c r="U7" i="5"/>
  <c r="U5" i="5"/>
  <c r="U3" i="5"/>
  <c r="U13" i="4"/>
  <c r="U11" i="4"/>
  <c r="U9" i="4"/>
  <c r="U7" i="4"/>
  <c r="U5" i="4"/>
  <c r="U8" i="17"/>
  <c r="Z3" i="14"/>
  <c r="U13" i="12"/>
  <c r="U5" i="12"/>
  <c r="U9" i="11"/>
  <c r="Z4" i="11"/>
  <c r="Z10" i="10"/>
  <c r="Z6" i="10"/>
  <c r="Z14" i="9"/>
  <c r="Z10" i="9"/>
  <c r="Z6" i="9"/>
  <c r="Z14" i="8"/>
  <c r="Z10" i="8"/>
  <c r="Z6" i="8"/>
  <c r="Z14" i="7"/>
  <c r="U14" i="7"/>
  <c r="U11" i="7"/>
  <c r="Z6" i="7"/>
  <c r="U6" i="7"/>
  <c r="U3" i="7"/>
  <c r="Z12" i="6"/>
  <c r="Z10" i="6"/>
  <c r="Z8" i="6"/>
  <c r="Z6" i="6"/>
  <c r="Z4" i="6"/>
  <c r="Z14" i="5"/>
  <c r="Z12" i="5"/>
  <c r="Z10" i="5"/>
  <c r="Z8" i="5"/>
  <c r="Z6" i="5"/>
  <c r="Z4" i="5"/>
  <c r="Z14" i="4"/>
  <c r="Z12" i="4"/>
  <c r="Z10" i="4"/>
  <c r="Z8" i="4"/>
  <c r="Z6" i="4"/>
  <c r="Z4" i="4"/>
  <c r="Z14" i="3"/>
  <c r="Z12" i="3"/>
  <c r="Z10" i="3"/>
  <c r="Z8" i="3"/>
  <c r="Z6" i="3"/>
  <c r="Z4" i="3"/>
  <c r="U4" i="1"/>
  <c r="U8" i="1"/>
  <c r="U12" i="1"/>
  <c r="Z4" i="1"/>
  <c r="Z6" i="1"/>
  <c r="Z8" i="1"/>
  <c r="Z10" i="1"/>
  <c r="Z12" i="1"/>
  <c r="Z14" i="1"/>
  <c r="Z3" i="1"/>
  <c r="U9" i="15"/>
  <c r="U6" i="14"/>
  <c r="U11" i="13"/>
  <c r="Z3" i="13"/>
  <c r="Z7" i="12"/>
  <c r="U7" i="11"/>
  <c r="Z14" i="10"/>
  <c r="Z11" i="15"/>
  <c r="Z13" i="13"/>
  <c r="U9" i="12"/>
  <c r="Z8" i="10"/>
  <c r="Z12" i="9"/>
  <c r="Z4" i="9"/>
  <c r="Z8" i="8"/>
  <c r="U10" i="7"/>
  <c r="U7" i="7"/>
  <c r="Z14" i="6"/>
  <c r="Z11" i="6"/>
  <c r="Z7" i="6"/>
  <c r="Z3" i="6"/>
  <c r="Z11" i="5"/>
  <c r="Z7" i="5"/>
  <c r="Z3" i="5"/>
  <c r="Z11" i="4"/>
  <c r="Z7" i="4"/>
  <c r="Z3" i="4"/>
  <c r="U3" i="4"/>
  <c r="U12" i="3"/>
  <c r="Z7" i="3"/>
  <c r="U7" i="3"/>
  <c r="U4" i="3"/>
  <c r="U6" i="1"/>
  <c r="U11" i="1"/>
  <c r="Z7" i="1"/>
  <c r="U11" i="3"/>
  <c r="U8" i="3"/>
  <c r="U3" i="3"/>
  <c r="U14" i="1"/>
  <c r="U4" i="8"/>
  <c r="U13" i="7"/>
  <c r="Z8" i="7"/>
  <c r="U6" i="6"/>
  <c r="U6" i="5"/>
  <c r="U10" i="4"/>
  <c r="U6" i="4"/>
  <c r="U10" i="3"/>
  <c r="Z5" i="3"/>
  <c r="U5" i="3"/>
  <c r="U5" i="1"/>
  <c r="U10" i="1"/>
  <c r="U3" i="1"/>
  <c r="Z9" i="1"/>
  <c r="U13" i="11"/>
  <c r="U7" i="10"/>
  <c r="U11" i="9"/>
  <c r="U3" i="9"/>
  <c r="U7" i="8"/>
  <c r="Z4" i="8"/>
  <c r="U8" i="7"/>
  <c r="U5" i="7"/>
  <c r="U12" i="6"/>
  <c r="U8" i="6"/>
  <c r="U4" i="6"/>
  <c r="U12" i="5"/>
  <c r="U8" i="5"/>
  <c r="U4" i="5"/>
  <c r="U12" i="4"/>
  <c r="U8" i="4"/>
  <c r="U4" i="4"/>
  <c r="U14" i="3"/>
  <c r="Z9" i="3"/>
  <c r="U9" i="3"/>
  <c r="U6" i="3"/>
  <c r="U7" i="1"/>
  <c r="U13" i="1"/>
  <c r="Z5" i="1"/>
  <c r="Z13" i="1"/>
  <c r="U4" i="16"/>
  <c r="Z11" i="14"/>
  <c r="Z12" i="11"/>
  <c r="Z4" i="10"/>
  <c r="Z8" i="9"/>
  <c r="Z12" i="8"/>
  <c r="U3" i="8"/>
  <c r="Z10" i="7"/>
  <c r="U14" i="6"/>
  <c r="Z9" i="6"/>
  <c r="Z5" i="6"/>
  <c r="Z13" i="5"/>
  <c r="Z9" i="5"/>
  <c r="Z5" i="5"/>
  <c r="Z13" i="4"/>
  <c r="Z9" i="4"/>
  <c r="Z5" i="4"/>
  <c r="Z11" i="3"/>
  <c r="Z3" i="3"/>
  <c r="U9" i="1"/>
  <c r="Z11" i="1"/>
  <c r="U5" i="13"/>
  <c r="Z9" i="11"/>
  <c r="Z12" i="10"/>
  <c r="U11" i="10"/>
  <c r="U3" i="10"/>
  <c r="U7" i="9"/>
  <c r="U11" i="8"/>
  <c r="U10" i="6"/>
  <c r="U14" i="5"/>
  <c r="U10" i="5"/>
  <c r="U14" i="4"/>
  <c r="Z13" i="3"/>
  <c r="U13" i="3"/>
  <c r="Y3" i="16"/>
  <c r="Y6" i="12"/>
  <c r="Y5" i="10"/>
  <c r="AE3" i="8"/>
  <c r="AK8" i="6"/>
  <c r="AK12" i="6"/>
  <c r="AK8" i="4"/>
  <c r="AK12" i="4"/>
  <c r="Y5" i="4"/>
  <c r="Y13" i="4"/>
  <c r="V10" i="3"/>
  <c r="V10" i="15"/>
  <c r="V14" i="4"/>
  <c r="V14" i="15"/>
  <c r="X9" i="17"/>
  <c r="W9" i="17"/>
  <c r="X4" i="16"/>
  <c r="W4" i="16"/>
  <c r="X12" i="16"/>
  <c r="W12" i="16"/>
  <c r="AL8" i="15"/>
  <c r="AK8" i="15"/>
  <c r="AD3" i="15"/>
  <c r="AE3" i="15"/>
  <c r="AL7" i="14"/>
  <c r="AK7" i="14"/>
  <c r="AM13" i="14"/>
  <c r="AM11" i="14"/>
  <c r="AM9" i="14"/>
  <c r="AM7" i="14"/>
  <c r="AM5" i="14"/>
  <c r="AM3" i="14"/>
  <c r="AM12" i="14"/>
  <c r="AM8" i="14"/>
  <c r="AM4" i="14"/>
  <c r="AM10" i="14"/>
  <c r="AM6" i="14"/>
  <c r="AM14" i="14"/>
  <c r="X11" i="13"/>
  <c r="W11" i="13"/>
  <c r="X6" i="12"/>
  <c r="W6" i="12"/>
  <c r="X14" i="12"/>
  <c r="W14" i="12"/>
  <c r="AL10" i="11"/>
  <c r="AK10" i="11"/>
  <c r="AK5" i="10"/>
  <c r="AL5" i="10"/>
  <c r="AK13" i="10"/>
  <c r="AL13" i="10"/>
  <c r="W9" i="9"/>
  <c r="X9" i="9"/>
  <c r="X4" i="8"/>
  <c r="W4" i="8"/>
  <c r="X12" i="8"/>
  <c r="W12" i="8"/>
  <c r="AL8" i="7"/>
  <c r="AK8" i="7"/>
  <c r="AE3" i="7"/>
  <c r="AD3" i="7"/>
  <c r="AL11" i="6"/>
  <c r="AK11" i="6"/>
  <c r="X7" i="5"/>
  <c r="W7" i="5"/>
  <c r="Y13" i="5"/>
  <c r="Y11" i="5"/>
  <c r="Y9" i="5"/>
  <c r="Y7" i="5"/>
  <c r="Y5" i="5"/>
  <c r="Y3" i="5"/>
  <c r="Y14" i="5"/>
  <c r="Y10" i="5"/>
  <c r="Y6" i="5"/>
  <c r="Y12" i="5"/>
  <c r="Y8" i="5"/>
  <c r="Y4" i="5"/>
  <c r="W10" i="4"/>
  <c r="X10" i="4"/>
  <c r="AL6" i="3"/>
  <c r="AK6" i="3"/>
  <c r="AL14" i="3"/>
  <c r="AK14" i="3"/>
  <c r="AK9" i="1"/>
  <c r="AL9" i="1"/>
  <c r="V5" i="17"/>
  <c r="V5" i="16"/>
  <c r="V5" i="11"/>
  <c r="V5" i="15"/>
  <c r="V5" i="10"/>
  <c r="V5" i="9"/>
  <c r="V5" i="8"/>
  <c r="V5" i="7"/>
  <c r="V5" i="12"/>
  <c r="V5" i="14"/>
  <c r="V5" i="13"/>
  <c r="V5" i="6"/>
  <c r="V5" i="5"/>
  <c r="V5" i="4"/>
  <c r="V5" i="3"/>
  <c r="V5" i="1"/>
  <c r="AC3" i="17"/>
  <c r="AC3" i="16"/>
  <c r="AC3" i="15"/>
  <c r="AC3" i="14"/>
  <c r="AC3" i="13"/>
  <c r="AC3" i="12"/>
  <c r="AC3" i="7"/>
  <c r="AC3" i="6"/>
  <c r="AC3" i="5"/>
  <c r="AC3" i="4"/>
  <c r="AC3" i="3"/>
  <c r="AC3" i="9"/>
  <c r="AC3" i="11"/>
  <c r="AC3" i="1"/>
  <c r="AC3" i="10"/>
  <c r="AC3" i="8"/>
  <c r="AE13" i="16"/>
  <c r="AD13" i="16"/>
  <c r="Y5" i="14"/>
  <c r="Y7" i="8"/>
  <c r="X4" i="7"/>
  <c r="X12" i="7"/>
  <c r="Y5" i="6"/>
  <c r="Y13" i="1"/>
  <c r="V4" i="15"/>
  <c r="AE9" i="17"/>
  <c r="AD9" i="17"/>
  <c r="AL3" i="17"/>
  <c r="AK3" i="17"/>
  <c r="AE13" i="15"/>
  <c r="AD13" i="15"/>
  <c r="AE8" i="14"/>
  <c r="AD8" i="14"/>
  <c r="X3" i="14"/>
  <c r="W3" i="14"/>
  <c r="AD11" i="13"/>
  <c r="AE11" i="13"/>
  <c r="AE4" i="12"/>
  <c r="AD4" i="12"/>
  <c r="AE12" i="12"/>
  <c r="AD12" i="12"/>
  <c r="AD7" i="11"/>
  <c r="AE7" i="11"/>
  <c r="AF13" i="11"/>
  <c r="AF11" i="11"/>
  <c r="AF9" i="11"/>
  <c r="AF7" i="11"/>
  <c r="AF5" i="11"/>
  <c r="AF3" i="11"/>
  <c r="AF6" i="11"/>
  <c r="AF14" i="11"/>
  <c r="AF8" i="11"/>
  <c r="AF12" i="11"/>
  <c r="AF10" i="11"/>
  <c r="AF4" i="11"/>
  <c r="AD8" i="10"/>
  <c r="AE8" i="10"/>
  <c r="W3" i="10"/>
  <c r="X3" i="10"/>
  <c r="AE11" i="9"/>
  <c r="AD11" i="9"/>
  <c r="AD4" i="8"/>
  <c r="AE4" i="8"/>
  <c r="AD12" i="8"/>
  <c r="AE12" i="8"/>
  <c r="AE7" i="7"/>
  <c r="AD7" i="7"/>
  <c r="AF12" i="7"/>
  <c r="AF7" i="7"/>
  <c r="AF4" i="7"/>
  <c r="AF14" i="7"/>
  <c r="AF9" i="7"/>
  <c r="AF6" i="7"/>
  <c r="AF13" i="7"/>
  <c r="AF10" i="7"/>
  <c r="AF3" i="7"/>
  <c r="AF11" i="7"/>
  <c r="AF8" i="7"/>
  <c r="AF5" i="7"/>
  <c r="AE8" i="6"/>
  <c r="AD8" i="6"/>
  <c r="X3" i="6"/>
  <c r="W3" i="6"/>
  <c r="AD11" i="5"/>
  <c r="AE11" i="5"/>
  <c r="AE4" i="4"/>
  <c r="AD4" i="4"/>
  <c r="AE12" i="4"/>
  <c r="AD12" i="4"/>
  <c r="AD7" i="3"/>
  <c r="AE7" i="3"/>
  <c r="AF10" i="3"/>
  <c r="AF7" i="3"/>
  <c r="AF11" i="3"/>
  <c r="AF3" i="3"/>
  <c r="AF13" i="3"/>
  <c r="AF8" i="3"/>
  <c r="AF5" i="3"/>
  <c r="AF12" i="3"/>
  <c r="AF9" i="3"/>
  <c r="AF4" i="3"/>
  <c r="AF14" i="3"/>
  <c r="AF6" i="3"/>
  <c r="AD8" i="1"/>
  <c r="AE8" i="1"/>
  <c r="W3" i="1"/>
  <c r="X3" i="1"/>
  <c r="AC11" i="17"/>
  <c r="AC11" i="16"/>
  <c r="AC11" i="15"/>
  <c r="AC11" i="14"/>
  <c r="AC11" i="13"/>
  <c r="AC11" i="12"/>
  <c r="AC11" i="7"/>
  <c r="AC11" i="11"/>
  <c r="AC11" i="6"/>
  <c r="AC11" i="5"/>
  <c r="AC11" i="4"/>
  <c r="AC11" i="3"/>
  <c r="AC11" i="9"/>
  <c r="AC11" i="1"/>
  <c r="AC11" i="10"/>
  <c r="AC11" i="8"/>
  <c r="X3" i="17"/>
  <c r="W3" i="17"/>
  <c r="AE12" i="15"/>
  <c r="AD12" i="15"/>
  <c r="AD7" i="14"/>
  <c r="AE7" i="14"/>
  <c r="AF14" i="14"/>
  <c r="AF12" i="14"/>
  <c r="AF10" i="14"/>
  <c r="AF8" i="14"/>
  <c r="AF6" i="14"/>
  <c r="AF4" i="14"/>
  <c r="AF11" i="14"/>
  <c r="AF7" i="14"/>
  <c r="AF3" i="14"/>
  <c r="AF13" i="14"/>
  <c r="AF5" i="14"/>
  <c r="AF9" i="14"/>
  <c r="AE8" i="13"/>
  <c r="AD8" i="13"/>
  <c r="X3" i="13"/>
  <c r="W3" i="13"/>
  <c r="AE11" i="12"/>
  <c r="AD11" i="12"/>
  <c r="AD4" i="11"/>
  <c r="AE4" i="11"/>
  <c r="AD12" i="11"/>
  <c r="AE12" i="11"/>
  <c r="AE7" i="10"/>
  <c r="AD7" i="10"/>
  <c r="AF13" i="10"/>
  <c r="AF11" i="10"/>
  <c r="AF9" i="10"/>
  <c r="AF7" i="10"/>
  <c r="AF5" i="10"/>
  <c r="AF3" i="10"/>
  <c r="AF14" i="10"/>
  <c r="AF12" i="10"/>
  <c r="AF8" i="10"/>
  <c r="AF4" i="10"/>
  <c r="AF10" i="10"/>
  <c r="AF6" i="10"/>
  <c r="AD8" i="9"/>
  <c r="AE8" i="9"/>
  <c r="W3" i="9"/>
  <c r="X3" i="9"/>
  <c r="AE11" i="8"/>
  <c r="AD11" i="8"/>
  <c r="AE4" i="7"/>
  <c r="AD4" i="7"/>
  <c r="AE12" i="7"/>
  <c r="AD12" i="7"/>
  <c r="AD7" i="6"/>
  <c r="AE7" i="6"/>
  <c r="AF12" i="6"/>
  <c r="AF10" i="6"/>
  <c r="AF8" i="6"/>
  <c r="AF6" i="6"/>
  <c r="AF4" i="6"/>
  <c r="AF13" i="6"/>
  <c r="AF9" i="6"/>
  <c r="AF11" i="6"/>
  <c r="AF7" i="6"/>
  <c r="AF3" i="6"/>
  <c r="AF14" i="6"/>
  <c r="AF5" i="6"/>
  <c r="AE8" i="5"/>
  <c r="AD8" i="5"/>
  <c r="X3" i="5"/>
  <c r="W3" i="5"/>
  <c r="AD11" i="4"/>
  <c r="AE11" i="4"/>
  <c r="AE4" i="3"/>
  <c r="AD4" i="3"/>
  <c r="AE12" i="3"/>
  <c r="AD12" i="3"/>
  <c r="AD7" i="1"/>
  <c r="AE7" i="1"/>
  <c r="AF4" i="1"/>
  <c r="AF6" i="1"/>
  <c r="AF8" i="1"/>
  <c r="AF10" i="1"/>
  <c r="AF12" i="1"/>
  <c r="AF14" i="1"/>
  <c r="AF5" i="1"/>
  <c r="AF13" i="1"/>
  <c r="AF9" i="1"/>
  <c r="AF7" i="1"/>
  <c r="AF11" i="1"/>
  <c r="AF3" i="1"/>
  <c r="AC8" i="17"/>
  <c r="AC8" i="16"/>
  <c r="AC8" i="14"/>
  <c r="AC8" i="13"/>
  <c r="AC8" i="15"/>
  <c r="AC8" i="12"/>
  <c r="AC8" i="10"/>
  <c r="AC8" i="9"/>
  <c r="AC8" i="8"/>
  <c r="AC8" i="7"/>
  <c r="AC8" i="11"/>
  <c r="AC8" i="1"/>
  <c r="AC8" i="3"/>
  <c r="AC8" i="6"/>
  <c r="AC8" i="5"/>
  <c r="AC8" i="4"/>
  <c r="V3" i="17"/>
  <c r="V3" i="16"/>
  <c r="V3" i="15"/>
  <c r="V3" i="14"/>
  <c r="V3" i="13"/>
  <c r="V3" i="12"/>
  <c r="V3" i="10"/>
  <c r="V3" i="9"/>
  <c r="V3" i="8"/>
  <c r="V3" i="7"/>
  <c r="V3" i="11"/>
  <c r="V3" i="1"/>
  <c r="V3" i="3"/>
  <c r="V3" i="6"/>
  <c r="V3" i="5"/>
  <c r="V3" i="4"/>
  <c r="AD10" i="16"/>
  <c r="AE5" i="15"/>
  <c r="AE9" i="15"/>
  <c r="V11" i="17"/>
  <c r="V11" i="16"/>
  <c r="V11" i="15"/>
  <c r="V11" i="14"/>
  <c r="V11" i="13"/>
  <c r="V11" i="12"/>
  <c r="V11" i="10"/>
  <c r="V11" i="9"/>
  <c r="V11" i="8"/>
  <c r="V11" i="7"/>
  <c r="V11" i="11"/>
  <c r="V11" i="1"/>
  <c r="V11" i="3"/>
  <c r="V11" i="6"/>
  <c r="V11" i="5"/>
  <c r="V11" i="4"/>
  <c r="AL3" i="16"/>
  <c r="AK3" i="16"/>
  <c r="AL6" i="16"/>
  <c r="AL8" i="16"/>
  <c r="AL10" i="16"/>
  <c r="AL12" i="16"/>
  <c r="AL14" i="16"/>
  <c r="Y10" i="16"/>
  <c r="Y14" i="16"/>
  <c r="Y13" i="16"/>
  <c r="X6" i="15"/>
  <c r="X8" i="15"/>
  <c r="X10" i="15"/>
  <c r="X14" i="15"/>
  <c r="AK14" i="14"/>
  <c r="Y3" i="12"/>
  <c r="Y13" i="12"/>
  <c r="Y10" i="12"/>
  <c r="W5" i="10"/>
  <c r="Y3" i="10"/>
  <c r="Y6" i="10"/>
  <c r="Y14" i="10"/>
  <c r="AL6" i="8"/>
  <c r="AL10" i="8"/>
  <c r="AL14" i="8"/>
  <c r="X10" i="7"/>
  <c r="AL14" i="6"/>
  <c r="Y12" i="4"/>
  <c r="Y14" i="4"/>
  <c r="Y9" i="4"/>
  <c r="AD3" i="1"/>
  <c r="V10" i="10"/>
  <c r="V10" i="5"/>
  <c r="V10" i="13"/>
  <c r="V10" i="17"/>
  <c r="V14" i="1"/>
  <c r="V14" i="7"/>
  <c r="V14" i="13"/>
  <c r="V14" i="17"/>
  <c r="X7" i="17"/>
  <c r="W7" i="17"/>
  <c r="X11" i="17"/>
  <c r="W11" i="17"/>
  <c r="Y13" i="17"/>
  <c r="Y11" i="17"/>
  <c r="Y9" i="17"/>
  <c r="Y7" i="17"/>
  <c r="Y5" i="17"/>
  <c r="Y3" i="17"/>
  <c r="Y12" i="17"/>
  <c r="Y4" i="17"/>
  <c r="Y10" i="17"/>
  <c r="Y14" i="17"/>
  <c r="Y6" i="17"/>
  <c r="Y8" i="17"/>
  <c r="X6" i="16"/>
  <c r="W6" i="16"/>
  <c r="X10" i="16"/>
  <c r="W10" i="16"/>
  <c r="X14" i="16"/>
  <c r="W14" i="16"/>
  <c r="AK6" i="15"/>
  <c r="AL6" i="15"/>
  <c r="AL10" i="15"/>
  <c r="AK10" i="15"/>
  <c r="AK14" i="15"/>
  <c r="AL14" i="15"/>
  <c r="AL5" i="14"/>
  <c r="AK5" i="14"/>
  <c r="AL9" i="14"/>
  <c r="AK9" i="14"/>
  <c r="AL13" i="14"/>
  <c r="AK13" i="14"/>
  <c r="X5" i="13"/>
  <c r="W5" i="13"/>
  <c r="X9" i="13"/>
  <c r="W9" i="13"/>
  <c r="X13" i="13"/>
  <c r="W13" i="13"/>
  <c r="X4" i="12"/>
  <c r="W4" i="12"/>
  <c r="X8" i="12"/>
  <c r="W8" i="12"/>
  <c r="X12" i="12"/>
  <c r="W12" i="12"/>
  <c r="AK4" i="11"/>
  <c r="AL4" i="11"/>
  <c r="AL8" i="11"/>
  <c r="AK8" i="11"/>
  <c r="AL12" i="11"/>
  <c r="AK12" i="11"/>
  <c r="AE3" i="11"/>
  <c r="AD3" i="11"/>
  <c r="AK7" i="10"/>
  <c r="AL7" i="10"/>
  <c r="AK11" i="10"/>
  <c r="AL11" i="10"/>
  <c r="AM14" i="10"/>
  <c r="AM12" i="10"/>
  <c r="AM10" i="10"/>
  <c r="AM8" i="10"/>
  <c r="AM6" i="10"/>
  <c r="AM4" i="10"/>
  <c r="AM9" i="10"/>
  <c r="AM5" i="10"/>
  <c r="AM13" i="10"/>
  <c r="AM11" i="10"/>
  <c r="AM7" i="10"/>
  <c r="AM3" i="10"/>
  <c r="W7" i="9"/>
  <c r="X7" i="9"/>
  <c r="W11" i="9"/>
  <c r="X11" i="9"/>
  <c r="Y14" i="9"/>
  <c r="Y12" i="9"/>
  <c r="Y10" i="9"/>
  <c r="Y8" i="9"/>
  <c r="Y6" i="9"/>
  <c r="Y4" i="9"/>
  <c r="Y11" i="9"/>
  <c r="Y7" i="9"/>
  <c r="Y3" i="9"/>
  <c r="Y13" i="9"/>
  <c r="Y9" i="9"/>
  <c r="Y5" i="9"/>
  <c r="X6" i="8"/>
  <c r="W6" i="8"/>
  <c r="X10" i="8"/>
  <c r="W10" i="8"/>
  <c r="X14" i="8"/>
  <c r="W14" i="8"/>
  <c r="AL6" i="7"/>
  <c r="AK6" i="7"/>
  <c r="AL10" i="7"/>
  <c r="AK10" i="7"/>
  <c r="AL14" i="7"/>
  <c r="AK14" i="7"/>
  <c r="AL5" i="6"/>
  <c r="AK5" i="6"/>
  <c r="AL9" i="6"/>
  <c r="AK9" i="6"/>
  <c r="AL13" i="6"/>
  <c r="AK13" i="6"/>
  <c r="X5" i="5"/>
  <c r="W5" i="5"/>
  <c r="X9" i="5"/>
  <c r="W9" i="5"/>
  <c r="X13" i="5"/>
  <c r="W13" i="5"/>
  <c r="W4" i="4"/>
  <c r="X4" i="4"/>
  <c r="W8" i="4"/>
  <c r="X8" i="4"/>
  <c r="W12" i="4"/>
  <c r="X12" i="4"/>
  <c r="AL4" i="3"/>
  <c r="AK4" i="3"/>
  <c r="AK8" i="3"/>
  <c r="AL8" i="3"/>
  <c r="AL12" i="3"/>
  <c r="AK12" i="3"/>
  <c r="AD3" i="3"/>
  <c r="AE3" i="3"/>
  <c r="AK7" i="1"/>
  <c r="AL7" i="1"/>
  <c r="AK11" i="1"/>
  <c r="AL11" i="1"/>
  <c r="AM5" i="1"/>
  <c r="AM9" i="1"/>
  <c r="AM13" i="1"/>
  <c r="AM3" i="1"/>
  <c r="AM4" i="1"/>
  <c r="AM10" i="1"/>
  <c r="AM12" i="1"/>
  <c r="AM6" i="1"/>
  <c r="AM7" i="1"/>
  <c r="AM8" i="1"/>
  <c r="AM14" i="1"/>
  <c r="AM11" i="1"/>
  <c r="V7" i="17"/>
  <c r="V7" i="15"/>
  <c r="V7" i="14"/>
  <c r="V7" i="16"/>
  <c r="V7" i="12"/>
  <c r="V7" i="13"/>
  <c r="V7" i="11"/>
  <c r="V7" i="10"/>
  <c r="V7" i="9"/>
  <c r="V7" i="8"/>
  <c r="V7" i="7"/>
  <c r="V7" i="3"/>
  <c r="V7" i="1"/>
  <c r="V7" i="6"/>
  <c r="V7" i="5"/>
  <c r="V7" i="4"/>
  <c r="V13" i="17"/>
  <c r="V13" i="16"/>
  <c r="V13" i="13"/>
  <c r="V13" i="15"/>
  <c r="V13" i="10"/>
  <c r="V13" i="9"/>
  <c r="V13" i="8"/>
  <c r="V13" i="7"/>
  <c r="V13" i="6"/>
  <c r="V13" i="12"/>
  <c r="V13" i="11"/>
  <c r="V13" i="5"/>
  <c r="V13" i="4"/>
  <c r="V13" i="3"/>
  <c r="V13" i="14"/>
  <c r="V13" i="1"/>
  <c r="AE6" i="17"/>
  <c r="AD6" i="17"/>
  <c r="AE14" i="17"/>
  <c r="AD14" i="17"/>
  <c r="AE6" i="15"/>
  <c r="AD6" i="15"/>
  <c r="X10" i="17"/>
  <c r="Y12" i="14"/>
  <c r="Y14" i="14"/>
  <c r="Y9" i="14"/>
  <c r="AD3" i="14"/>
  <c r="AE3" i="12"/>
  <c r="AL4" i="10"/>
  <c r="W9" i="10"/>
  <c r="W13" i="10"/>
  <c r="X4" i="9"/>
  <c r="W5" i="8"/>
  <c r="AL8" i="8"/>
  <c r="AL12" i="8"/>
  <c r="Y5" i="8"/>
  <c r="Y6" i="8"/>
  <c r="Y14" i="8"/>
  <c r="X6" i="7"/>
  <c r="X14" i="7"/>
  <c r="Y6" i="6"/>
  <c r="Y13" i="6"/>
  <c r="Y9" i="6"/>
  <c r="AK4" i="4"/>
  <c r="AD3" i="4"/>
  <c r="AL4" i="1"/>
  <c r="AK12" i="1"/>
  <c r="Y11" i="1"/>
  <c r="Y7" i="1"/>
  <c r="Y5" i="1"/>
  <c r="V4" i="3"/>
  <c r="V4" i="8"/>
  <c r="V4" i="13"/>
  <c r="V4" i="17"/>
  <c r="V6" i="1"/>
  <c r="V6" i="6"/>
  <c r="V6" i="13"/>
  <c r="V6" i="17"/>
  <c r="V8" i="5"/>
  <c r="V8" i="9"/>
  <c r="V8" i="13"/>
  <c r="V8" i="17"/>
  <c r="V12" i="4"/>
  <c r="V12" i="9"/>
  <c r="V12" i="13"/>
  <c r="V12" i="17"/>
  <c r="AN3" i="4"/>
  <c r="AN7" i="5"/>
  <c r="AN11" i="6"/>
  <c r="AN11" i="3"/>
  <c r="AN7" i="1"/>
  <c r="AN5" i="5"/>
  <c r="AN9" i="6"/>
  <c r="AN13" i="11"/>
  <c r="AN13" i="14"/>
  <c r="AN13" i="10"/>
  <c r="AN13" i="12"/>
  <c r="AN7" i="7"/>
  <c r="AN3" i="8"/>
  <c r="AN11" i="8"/>
  <c r="AN7" i="9"/>
  <c r="AN3" i="10"/>
  <c r="AN11" i="10"/>
  <c r="AN3" i="12"/>
  <c r="AN5" i="13"/>
  <c r="AN11" i="13"/>
  <c r="AN3" i="15"/>
  <c r="AN9" i="13"/>
  <c r="AN5" i="16"/>
  <c r="AN13" i="16"/>
  <c r="AN9" i="17"/>
</calcChain>
</file>

<file path=xl/sharedStrings.xml><?xml version="1.0" encoding="utf-8"?>
<sst xmlns="http://schemas.openxmlformats.org/spreadsheetml/2006/main" count="898" uniqueCount="92">
  <si>
    <t/>
  </si>
  <si>
    <t>2013-2016</t>
  </si>
  <si>
    <t>2016-2019</t>
  </si>
  <si>
    <t>2019-2022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</si>
  <si>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</si>
  <si>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</si>
  <si>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</si>
  <si>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</si>
  <si>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</si>
  <si>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</si>
  <si>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</si>
  <si>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</si>
  <si>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</si>
  <si>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</si>
  <si>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</si>
  <si>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</si>
  <si>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</t>
  </si>
  <si>
    <t>G1</t>
  </si>
  <si>
    <t>G2</t>
  </si>
  <si>
    <t>G5</t>
  </si>
  <si>
    <t>G3</t>
  </si>
  <si>
    <t>G4</t>
  </si>
  <si>
    <t>G6</t>
  </si>
  <si>
    <t>G7</t>
  </si>
  <si>
    <t>G8</t>
  </si>
  <si>
    <t>G9</t>
  </si>
  <si>
    <t>G10</t>
  </si>
  <si>
    <t>G11</t>
  </si>
  <si>
    <t>G12</t>
  </si>
  <si>
    <t>g</t>
  </si>
  <si>
    <t>NE</t>
  </si>
  <si>
    <t>IM</t>
  </si>
  <si>
    <t>CE</t>
  </si>
  <si>
    <t>RIE</t>
  </si>
  <si>
    <t>RCCE</t>
  </si>
  <si>
    <t>R.S.E</t>
  </si>
  <si>
    <t>Setor</t>
  </si>
  <si>
    <t>Descrição</t>
  </si>
  <si>
    <t>Agropecuário-silvícola e pesca</t>
  </si>
  <si>
    <t>Mineração</t>
  </si>
  <si>
    <t>Indústria manufatureira</t>
  </si>
  <si>
    <t>Eletricidade, gás, água e gestão de resíduos</t>
  </si>
  <si>
    <t>Construção</t>
  </si>
  <si>
    <t>Comércio</t>
  </si>
  <si>
    <t>Restaurantes e hotéis</t>
  </si>
  <si>
    <t>Transporte, informação e comunicações</t>
  </si>
  <si>
    <t>Serviços financieros e empresariais</t>
  </si>
  <si>
    <t>Serviços de habitação e imobiliários</t>
  </si>
  <si>
    <t>Serviços pessoais</t>
  </si>
  <si>
    <t>Administração pública</t>
  </si>
  <si>
    <t>Total</t>
  </si>
  <si>
    <t>Taxa nacional de crescimento</t>
  </si>
  <si>
    <t>População ocupada por ramo de atividade econômica, em milhares</t>
  </si>
  <si>
    <t>Emprego</t>
  </si>
  <si>
    <t>Planilha</t>
  </si>
  <si>
    <t>Região</t>
  </si>
  <si>
    <t>Chile</t>
  </si>
  <si>
    <t>AP</t>
  </si>
  <si>
    <t>TA</t>
  </si>
  <si>
    <t>AN</t>
  </si>
  <si>
    <t>AT</t>
  </si>
  <si>
    <t>CO</t>
  </si>
  <si>
    <t>VA</t>
  </si>
  <si>
    <t>RM</t>
  </si>
  <si>
    <t>LI</t>
  </si>
  <si>
    <t>ML</t>
  </si>
  <si>
    <t>NB</t>
  </si>
  <si>
    <t>BI</t>
  </si>
  <si>
    <t>AR</t>
  </si>
  <si>
    <t>LR</t>
  </si>
  <si>
    <t>LL</t>
  </si>
  <si>
    <t>AI</t>
  </si>
  <si>
    <t>MA</t>
  </si>
  <si>
    <t>País inteiro</t>
  </si>
  <si>
    <t>Arica y Parinacota</t>
  </si>
  <si>
    <t>Tarapacá</t>
  </si>
  <si>
    <t>Antofagasta</t>
  </si>
  <si>
    <t>Atacama</t>
  </si>
  <si>
    <t>Coquimbo</t>
  </si>
  <si>
    <t>Valparaíso</t>
  </si>
  <si>
    <t>Maule</t>
  </si>
  <si>
    <t>Ñuble</t>
  </si>
  <si>
    <t>Biobío</t>
  </si>
  <si>
    <t>La Araucanía</t>
  </si>
  <si>
    <t>Los Ríos</t>
  </si>
  <si>
    <t>Los Lagos</t>
  </si>
  <si>
    <t>Aysén del General Carlos Ibáñez del Campo</t>
  </si>
  <si>
    <t>Magallanes y la Antártica Chilena</t>
  </si>
  <si>
    <t>Libertador General Bernardo O'Higgins</t>
  </si>
  <si>
    <t>Região Metropolitana de Santiago</t>
  </si>
  <si>
    <r>
      <rPr>
        <b/>
        <u/>
        <sz val="14"/>
        <color theme="1"/>
        <rFont val="Calibri"/>
        <family val="2"/>
        <scheme val="minor"/>
      </rPr>
      <t>Referência:</t>
    </r>
    <r>
      <rPr>
        <sz val="14"/>
        <color theme="1"/>
        <rFont val="Calibri"/>
        <family val="2"/>
        <scheme val="minor"/>
      </rPr>
      <t xml:space="preserve"> Picchetti, F. (2024). Uma Análise Diferencial-Estrutural da Economia Chilena (2013-2022)</t>
    </r>
    <r>
      <rPr>
        <i/>
        <sz val="14"/>
        <color theme="1"/>
        <rFont val="Calibri"/>
        <family val="2"/>
        <scheme val="minor"/>
      </rPr>
      <t>.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TD NEREUS 01-2024</t>
    </r>
    <r>
      <rPr>
        <sz val="14"/>
        <color theme="1"/>
        <rFont val="Calibri"/>
        <family val="2"/>
        <scheme val="minor"/>
      </rPr>
      <t>, Núcleo de Economia Regional e Urbana da USP.</t>
    </r>
  </si>
  <si>
    <t>Arquivo para replicação dos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</si>
</sst>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"/>
    <numFmt numFmtId="165" formatCode="0.0000"/>
    <numFmt numFmtId="166" formatCode="0.000"/>
  </numFmts>
  <fonts count="1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indexed="8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/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/>
      <bottom/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/>
      <bottom/>
      <diagonal style="thin">
        <color auto="1"/>
      </diagonal>
    </border>
    <border>
      <left style="thin">
        <color indexed="64"/>
      </left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2" applyNumberFormat="1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" fontId="4" fillId="0" borderId="0" xfId="0" applyNumberFormat="1" applyFont="1"/>
    <xf numFmtId="9" fontId="4" fillId="0" borderId="0" xfId="2" applyFont="1"/>
    <xf numFmtId="10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5" fillId="3" borderId="9" xfId="0" applyFont="1" applyFill="1" applyBorder="1" applyAlignment="1">
      <alignment horizontal="center"/>
    </xf>
    <xf numFmtId="166" fontId="4" fillId="3" borderId="0" xfId="0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166" fontId="7" fillId="3" borderId="0" xfId="0" applyNumberFormat="1" applyFont="1" applyFill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9" fontId="4" fillId="0" borderId="0" xfId="2" applyFont="1" applyBorder="1"/>
    <xf numFmtId="10" fontId="4" fillId="3" borderId="12" xfId="2" applyNumberFormat="1" applyFont="1" applyFill="1" applyBorder="1" applyAlignment="1">
      <alignment horizontal="center"/>
    </xf>
    <xf numFmtId="10" fontId="4" fillId="3" borderId="23" xfId="2" applyNumberFormat="1" applyFont="1" applyFill="1" applyBorder="1" applyAlignment="1">
      <alignment horizontal="center"/>
    </xf>
    <xf numFmtId="10" fontId="4" fillId="3" borderId="10" xfId="2" applyNumberFormat="1" applyFont="1" applyFill="1" applyBorder="1" applyAlignment="1">
      <alignment horizontal="center"/>
    </xf>
    <xf numFmtId="10" fontId="4" fillId="3" borderId="4" xfId="2" applyNumberFormat="1" applyFont="1" applyFill="1" applyBorder="1" applyAlignment="1">
      <alignment horizontal="center"/>
    </xf>
    <xf numFmtId="10" fontId="4" fillId="3" borderId="0" xfId="2" applyNumberFormat="1" applyFont="1" applyFill="1" applyBorder="1" applyAlignment="1">
      <alignment horizontal="center"/>
    </xf>
    <xf numFmtId="10" fontId="4" fillId="3" borderId="7" xfId="2" applyNumberFormat="1" applyFont="1" applyFill="1" applyBorder="1" applyAlignment="1">
      <alignment horizontal="center"/>
    </xf>
    <xf numFmtId="10" fontId="4" fillId="3" borderId="5" xfId="2" applyNumberFormat="1" applyFont="1" applyFill="1" applyBorder="1" applyAlignment="1">
      <alignment horizontal="center"/>
    </xf>
    <xf numFmtId="10" fontId="4" fillId="3" borderId="2" xfId="2" applyNumberFormat="1" applyFont="1" applyFill="1" applyBorder="1" applyAlignment="1">
      <alignment horizontal="center"/>
    </xf>
    <xf numFmtId="10" fontId="4" fillId="3" borderId="3" xfId="2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4" fontId="4" fillId="3" borderId="14" xfId="0" applyNumberFormat="1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horizontal="center" vertical="center"/>
    </xf>
    <xf numFmtId="10" fontId="4" fillId="0" borderId="0" xfId="2" applyNumberFormat="1" applyFont="1" applyAlignment="1">
      <alignment horizontal="center"/>
    </xf>
    <xf numFmtId="166" fontId="6" fillId="3" borderId="12" xfId="0" applyNumberFormat="1" applyFont="1" applyFill="1" applyBorder="1" applyAlignment="1">
      <alignment horizontal="center"/>
    </xf>
    <xf numFmtId="166" fontId="4" fillId="3" borderId="0" xfId="0" applyNumberFormat="1" applyFont="1" applyFill="1" applyAlignment="1">
      <alignment horizontal="center"/>
    </xf>
    <xf numFmtId="166" fontId="4" fillId="3" borderId="10" xfId="0" applyNumberFormat="1" applyFont="1" applyFill="1" applyBorder="1" applyAlignment="1">
      <alignment horizontal="center"/>
    </xf>
    <xf numFmtId="166" fontId="6" fillId="3" borderId="4" xfId="0" applyNumberFormat="1" applyFont="1" applyFill="1" applyBorder="1" applyAlignment="1">
      <alignment horizontal="center"/>
    </xf>
    <xf numFmtId="166" fontId="4" fillId="3" borderId="7" xfId="0" applyNumberFormat="1" applyFont="1" applyFill="1" applyBorder="1" applyAlignment="1">
      <alignment horizontal="center"/>
    </xf>
    <xf numFmtId="166" fontId="6" fillId="3" borderId="5" xfId="0" applyNumberFormat="1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166" fontId="6" fillId="3" borderId="0" xfId="0" applyNumberFormat="1" applyFont="1" applyFill="1" applyAlignment="1">
      <alignment horizontal="center"/>
    </xf>
    <xf numFmtId="166" fontId="6" fillId="3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2" fontId="4" fillId="0" borderId="0" xfId="0" quotePrefix="1" applyNumberFormat="1" applyFont="1" applyAlignment="1">
      <alignment horizontal="center"/>
    </xf>
    <xf numFmtId="0" fontId="9" fillId="3" borderId="0" xfId="0" applyFont="1" applyFill="1" applyAlignment="1">
      <alignment wrapText="1"/>
    </xf>
    <xf numFmtId="0" fontId="10" fillId="3" borderId="0" xfId="0" applyFont="1" applyFill="1" applyAlignment="1"/>
    <xf numFmtId="0" fontId="0" fillId="3" borderId="0" xfId="0" applyFill="1"/>
    <xf numFmtId="0" fontId="11" fillId="3" borderId="0" xfId="0" applyFont="1" applyFill="1" applyAlignment="1">
      <alignment vertical="center" wrapText="1"/>
    </xf>
    <xf numFmtId="0" fontId="0" fillId="3" borderId="0" xfId="0" applyFill="1" applyAlignment="1"/>
    <xf numFmtId="0" fontId="10" fillId="3" borderId="0" xfId="0" applyFont="1" applyFill="1"/>
    <xf numFmtId="0" fontId="11" fillId="3" borderId="0" xfId="0" applyFont="1" applyFill="1"/>
    <xf numFmtId="0" fontId="9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Porcentagem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113369</xdr:colOff>
      <xdr:row>0</xdr:row>
      <xdr:rowOff>149225</xdr:rowOff>
    </xdr:from>
    <xdr:to>
      <xdr:col>1</xdr:col>
      <xdr:colOff>364471</xdr:colOff>
      <xdr:row>5</xdr:row>
      <xdr:rowOff>111125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69" y="149225"/>
          <a:ext cx="2962552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8"/>
  <sheetViews>
    <sheetView tabSelected="1" workbookViewId="0">
      <selection activeCell="A14" sqref="A14"/>
    </sheetView>
  </sheetViews>
  <sheetFormatPr defaultColWidth="9.21875" defaultRowHeight="14.4" x14ac:dyDescent="0.3"/>
  <cols>
    <col min="1" max="3" width="38.77734375" style="73" customWidth="1"/>
    <col min="4" max="16384" width="9.21875" style="73"/>
  </cols>
  <sheetData>
    <row r="7" spans="1:7" ht="21" x14ac:dyDescent="0.4">
      <c r="A7" s="78" t="s">
        <v>91</v>
      </c>
      <c r="B7" s="78"/>
      <c r="C7" s="78"/>
      <c r="D7" s="71"/>
      <c r="E7" s="72"/>
      <c r="F7" s="72"/>
      <c r="G7" s="72"/>
    </row>
    <row r="9" spans="1:7" ht="49.95" customHeight="1" x14ac:dyDescent="0.3">
      <c r="A9" s="79" t="s">
        <v>90</v>
      </c>
      <c r="B9" s="79"/>
      <c r="C9" s="79"/>
      <c r="D9" s="74"/>
    </row>
    <row r="10" spans="1:7" x14ac:dyDescent="0.3">
      <c r="A10" s="75"/>
      <c r="B10" s="75"/>
      <c r="C10" s="75"/>
      <c r="D10" s="75"/>
      <c r="E10" s="75"/>
      <c r="F10" s="75"/>
      <c r="G10" s="75"/>
    </row>
    <row r="11" spans="1:7" ht="18" x14ac:dyDescent="0.35">
      <c r="A11" s="76"/>
    </row>
    <row r="12" spans="1:7" s="77" customFormat="1" ht="18" x14ac:dyDescent="0.35"/>
    <row r="13" spans="1:7" s="77" customFormat="1" ht="18" x14ac:dyDescent="0.35"/>
    <row r="14" spans="1:7" s="77" customFormat="1" ht="18" x14ac:dyDescent="0.35"/>
    <row r="15" spans="1:7" s="77" customFormat="1" ht="18" x14ac:dyDescent="0.35"/>
    <row r="16" spans="1:7" s="77" customFormat="1" ht="18" x14ac:dyDescent="0.35"/>
    <row r="17" s="77" customFormat="1" ht="18" x14ac:dyDescent="0.35"/>
    <row r="18" s="77" customFormat="1" ht="18" x14ac:dyDescent="0.35"/>
    <row r="19" s="77" customFormat="1" ht="18" x14ac:dyDescent="0.35"/>
    <row r="20" s="77" customFormat="1" ht="18" x14ac:dyDescent="0.35"/>
    <row r="21" s="77" customFormat="1" ht="18" x14ac:dyDescent="0.35"/>
    <row r="22" s="77" customFormat="1" ht="18" x14ac:dyDescent="0.35"/>
    <row r="23" s="77" customFormat="1" ht="18" x14ac:dyDescent="0.35"/>
    <row r="24" s="77" customFormat="1" ht="18" x14ac:dyDescent="0.35"/>
    <row r="25" s="77" customFormat="1" ht="18" x14ac:dyDescent="0.35"/>
    <row r="26" s="77" customFormat="1" ht="18" x14ac:dyDescent="0.35"/>
    <row r="27" s="77" customFormat="1" ht="18" x14ac:dyDescent="0.35"/>
    <row r="28" s="77" customFormat="1" ht="18" x14ac:dyDescent="0.35"/>
  </sheetData>
  <mergeCells count="2">
    <mergeCell ref="A7:C7"/>
    <mergeCell ref="A9:C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Normal="100" workbookViewId="0">
      <selection activeCell="L19" sqref="L19"/>
    </sheetView>
  </sheetViews>
  <sheetFormatPr defaultColWidth="9.21875" defaultRowHeight="13.8" x14ac:dyDescent="0.25"/>
  <cols>
    <col min="1" max="1" width="9.21875" style="1"/>
    <col min="2" max="11" width="10" style="1" bestFit="1" customWidth="1"/>
    <col min="12" max="12" width="9.77734375" style="1" bestFit="1" customWidth="1"/>
    <col min="13" max="13" width="4" style="1" bestFit="1" customWidth="1"/>
    <col min="14" max="14" width="10.77734375" style="1" bestFit="1" customWidth="1"/>
    <col min="15" max="15" width="1.77734375" style="1" customWidth="1"/>
    <col min="16" max="16" width="10.77734375" style="1" bestFit="1" customWidth="1"/>
    <col min="17" max="17" width="1.77734375" style="1" customWidth="1"/>
    <col min="18" max="20" width="10.77734375" style="1" bestFit="1" customWidth="1"/>
    <col min="21" max="21" width="11" style="1" bestFit="1" customWidth="1"/>
    <col min="22" max="23" width="9.21875" style="1" bestFit="1" customWidth="1"/>
    <col min="24" max="24" width="7.21875" style="1" bestFit="1" customWidth="1"/>
    <col min="25" max="25" width="6.44140625" style="1" bestFit="1" customWidth="1"/>
    <col min="26" max="26" width="9.21875" style="1" bestFit="1" customWidth="1"/>
    <col min="27" max="27" width="1.77734375" style="1" customWidth="1"/>
    <col min="28" max="33" width="9.21875" style="1" bestFit="1" customWidth="1"/>
    <col min="34" max="34" width="1.77734375" style="1" customWidth="1"/>
    <col min="35" max="40" width="9.21875" style="1" bestFit="1" customWidth="1"/>
    <col min="41" max="16384" width="9.21875" style="1"/>
  </cols>
  <sheetData>
    <row r="1" spans="1:40" ht="15.6" x14ac:dyDescent="0.25">
      <c r="A1" s="84" t="s">
        <v>52</v>
      </c>
      <c r="B1" s="84" t="s">
        <v>0</v>
      </c>
      <c r="C1" s="84" t="s">
        <v>0</v>
      </c>
      <c r="D1" s="84" t="s">
        <v>0</v>
      </c>
      <c r="E1" s="84" t="s">
        <v>0</v>
      </c>
      <c r="F1" s="84" t="s">
        <v>0</v>
      </c>
      <c r="G1" s="84" t="s">
        <v>0</v>
      </c>
      <c r="H1" s="84" t="s">
        <v>0</v>
      </c>
      <c r="I1" s="84" t="s">
        <v>0</v>
      </c>
      <c r="J1" s="84" t="s">
        <v>0</v>
      </c>
      <c r="K1" s="84" t="s">
        <v>0</v>
      </c>
      <c r="N1" s="2" t="s">
        <v>1</v>
      </c>
      <c r="O1" s="3"/>
      <c r="P1" s="3" t="s">
        <v>2</v>
      </c>
      <c r="Q1" s="3"/>
      <c r="R1" s="4" t="s">
        <v>3</v>
      </c>
      <c r="U1" s="83" t="s">
        <v>1</v>
      </c>
      <c r="V1" s="83"/>
      <c r="W1" s="83"/>
      <c r="X1" s="83"/>
      <c r="Y1" s="83"/>
      <c r="Z1" s="83"/>
      <c r="AA1" s="9"/>
      <c r="AB1" s="83" t="s">
        <v>2</v>
      </c>
      <c r="AC1" s="83"/>
      <c r="AD1" s="83"/>
      <c r="AE1" s="83"/>
      <c r="AF1" s="83"/>
      <c r="AG1" s="83"/>
      <c r="AH1" s="9"/>
      <c r="AI1" s="83" t="s">
        <v>3</v>
      </c>
      <c r="AJ1" s="83"/>
      <c r="AK1" s="83"/>
      <c r="AL1" s="83"/>
      <c r="AM1" s="83"/>
      <c r="AN1" s="83"/>
    </row>
    <row r="2" spans="1:40" ht="15.6" x14ac:dyDescent="0.3">
      <c r="A2" s="52" t="s">
        <v>36</v>
      </c>
      <c r="B2" s="52">
        <v>41275</v>
      </c>
      <c r="C2" s="52">
        <v>41640</v>
      </c>
      <c r="D2" s="52">
        <v>42005</v>
      </c>
      <c r="E2" s="52">
        <v>42370</v>
      </c>
      <c r="F2" s="52">
        <v>42736</v>
      </c>
      <c r="G2" s="52">
        <v>43101</v>
      </c>
      <c r="H2" s="52">
        <v>43466</v>
      </c>
      <c r="I2" s="52">
        <v>43831</v>
      </c>
      <c r="J2" s="52">
        <v>44197</v>
      </c>
      <c r="K2" s="52">
        <v>44562</v>
      </c>
      <c r="M2" s="47" t="s">
        <v>4</v>
      </c>
      <c r="N2" s="38">
        <f t="shared" ref="N2:N14" si="0">(E3-B3)/B3</f>
        <v>0.10288025925754574</v>
      </c>
      <c r="O2" s="39"/>
      <c r="P2" s="39">
        <f t="shared" ref="P2:P14" si="1">(H3-E3)/E3</f>
        <v>7.2403458390727015E-3</v>
      </c>
      <c r="Q2" s="39"/>
      <c r="R2" s="40">
        <f t="shared" ref="R2:R14" si="2">(K3-H3)/H3</f>
        <v>-0.17263071970231683</v>
      </c>
      <c r="T2" s="9" t="s">
        <v>36</v>
      </c>
      <c r="U2" s="10" t="s">
        <v>30</v>
      </c>
      <c r="V2" s="9" t="s">
        <v>31</v>
      </c>
      <c r="W2" s="9" t="s">
        <v>32</v>
      </c>
      <c r="X2" s="9" t="s">
        <v>33</v>
      </c>
      <c r="Y2" s="11" t="s">
        <v>35</v>
      </c>
      <c r="Z2" s="9" t="s">
        <v>34</v>
      </c>
      <c r="AA2" s="9"/>
      <c r="AB2" s="9" t="s">
        <v>30</v>
      </c>
      <c r="AC2" s="9" t="s">
        <v>31</v>
      </c>
      <c r="AD2" s="9" t="s">
        <v>32</v>
      </c>
      <c r="AE2" s="9" t="s">
        <v>33</v>
      </c>
      <c r="AF2" s="11" t="s">
        <v>35</v>
      </c>
      <c r="AG2" s="9" t="s">
        <v>34</v>
      </c>
      <c r="AH2" s="9"/>
      <c r="AI2" s="9" t="s">
        <v>30</v>
      </c>
      <c r="AJ2" s="9" t="s">
        <v>31</v>
      </c>
      <c r="AK2" s="9" t="s">
        <v>32</v>
      </c>
      <c r="AL2" s="9" t="s">
        <v>33</v>
      </c>
      <c r="AM2" s="11" t="s">
        <v>35</v>
      </c>
      <c r="AN2" s="4" t="s">
        <v>34</v>
      </c>
    </row>
    <row r="3" spans="1:40" x14ac:dyDescent="0.25">
      <c r="A3" s="49">
        <v>1</v>
      </c>
      <c r="B3" s="54">
        <v>68.007042356715814</v>
      </c>
      <c r="C3" s="54">
        <v>69.21899680472626</v>
      </c>
      <c r="D3" s="54">
        <v>78.909025712998655</v>
      </c>
      <c r="E3" s="54">
        <v>75.003624505713631</v>
      </c>
      <c r="F3" s="54">
        <v>76.688448318918702</v>
      </c>
      <c r="G3" s="54">
        <v>73.589677967573735</v>
      </c>
      <c r="H3" s="54">
        <v>75.546676686318946</v>
      </c>
      <c r="I3" s="54">
        <v>50.965164653364305</v>
      </c>
      <c r="J3" s="54">
        <v>48.600610304023597</v>
      </c>
      <c r="K3" s="55">
        <v>62.504999518841466</v>
      </c>
      <c r="M3" s="47" t="s">
        <v>5</v>
      </c>
      <c r="N3" s="41">
        <f t="shared" si="0"/>
        <v>-0.15144219354309013</v>
      </c>
      <c r="O3" s="42"/>
      <c r="P3" s="42">
        <f t="shared" si="1"/>
        <v>0.26235661799549953</v>
      </c>
      <c r="Q3" s="42"/>
      <c r="R3" s="43">
        <f t="shared" si="2"/>
        <v>0.1662840478650783</v>
      </c>
      <c r="T3" s="29">
        <v>1</v>
      </c>
      <c r="U3" s="60">
        <f>Chile!$H$31*B3</f>
        <v>3.0224004025623068</v>
      </c>
      <c r="V3" s="61">
        <f>(Chile!H19-Chile!$H$31)*B3</f>
        <v>-0.67809543867699007</v>
      </c>
      <c r="W3" s="61">
        <f>(N2-Chile!H19)*B3</f>
        <v>4.6522771851125002</v>
      </c>
      <c r="X3" s="61">
        <f t="shared" ref="X3:X14" si="3">(N2-$N$14)*B3</f>
        <v>4.5131549708059211</v>
      </c>
      <c r="Y3" s="61">
        <f>($N$14-Chile!$H$31)*B3</f>
        <v>-0.53897322437041117</v>
      </c>
      <c r="Z3" s="61">
        <f>(Chile!$H$31-N2)*B3</f>
        <v>-3.9741817464355105</v>
      </c>
      <c r="AA3" s="61"/>
      <c r="AB3" s="61">
        <f>Chile!$I$31*E3</f>
        <v>5.0949382774759444</v>
      </c>
      <c r="AC3" s="61">
        <f>(Chile!I19-Chile!$I$31)*E3</f>
        <v>-5.8625757128367573</v>
      </c>
      <c r="AD3" s="61">
        <f>(P2-Chile!I19)*E3</f>
        <v>1.3106896159661281</v>
      </c>
      <c r="AE3" s="61">
        <f t="shared" ref="AE3:AE14" si="4">(P2-$P$14)*E3</f>
        <v>-6.577201526044357</v>
      </c>
      <c r="AF3" s="61">
        <f>($P$14-Chile!$I$31)*E3</f>
        <v>2.0253154291737268</v>
      </c>
      <c r="AG3" s="61">
        <f>(Chile!$I$31-P2)*E3</f>
        <v>4.5518860968706294</v>
      </c>
      <c r="AH3" s="61"/>
      <c r="AI3" s="61">
        <f>Chile!$J$31*H3</f>
        <v>-0.88705427070544529</v>
      </c>
      <c r="AJ3" s="61">
        <f>(Chile!J19-Chile!$J$31)*H3</f>
        <v>-14.91257749176614</v>
      </c>
      <c r="AK3" s="61">
        <f>(R2-Chile!J19)*H3</f>
        <v>2.757954594994104</v>
      </c>
      <c r="AL3" s="61">
        <f t="shared" ref="AL3:AL14" si="5">(R2-$R$14)*H3</f>
        <v>-14.511572071462378</v>
      </c>
      <c r="AM3" s="61">
        <f>($R$14-Chile!$J$31)*H3</f>
        <v>2.3569491746903446</v>
      </c>
      <c r="AN3" s="62">
        <f>(Chile!$J$31-AP!R2)*H3</f>
        <v>17.714087677553675</v>
      </c>
    </row>
    <row r="4" spans="1:40" x14ac:dyDescent="0.25">
      <c r="A4" s="50">
        <v>2</v>
      </c>
      <c r="B4" s="54">
        <v>28.082542552989704</v>
      </c>
      <c r="C4" s="54">
        <v>30.958929963070918</v>
      </c>
      <c r="D4" s="54">
        <v>29.908683352938667</v>
      </c>
      <c r="E4" s="54">
        <v>23.829660708497773</v>
      </c>
      <c r="F4" s="54">
        <v>23.015112248667009</v>
      </c>
      <c r="G4" s="54">
        <v>27.217129684810658</v>
      </c>
      <c r="H4" s="54">
        <v>30.081529899959488</v>
      </c>
      <c r="I4" s="54">
        <v>26.123124243929411</v>
      </c>
      <c r="J4" s="54">
        <v>26.643617561496374</v>
      </c>
      <c r="K4" s="56">
        <v>35.083608457699135</v>
      </c>
      <c r="M4" s="47" t="s">
        <v>6</v>
      </c>
      <c r="N4" s="41">
        <f t="shared" si="0"/>
        <v>-3.8928862240951718E-2</v>
      </c>
      <c r="O4" s="42"/>
      <c r="P4" s="42">
        <f t="shared" si="1"/>
        <v>-3.3187654848818547E-2</v>
      </c>
      <c r="Q4" s="42"/>
      <c r="R4" s="43">
        <f t="shared" si="2"/>
        <v>-4.2534686740195421E-2</v>
      </c>
      <c r="T4" s="30">
        <v>2</v>
      </c>
      <c r="U4" s="63">
        <f>Chile!$H$31*B4</f>
        <v>1.2480573331204055</v>
      </c>
      <c r="V4" s="61">
        <f>(Chile!H20-Chile!$H$31)*B4</f>
        <v>-6.979964767033584</v>
      </c>
      <c r="W4" s="61">
        <f>(N3-Chile!H20)*B4</f>
        <v>1.4790255894212478</v>
      </c>
      <c r="X4" s="61">
        <f t="shared" si="3"/>
        <v>-5.2783778371424335</v>
      </c>
      <c r="Y4" s="61">
        <f>($N$14-Chile!$H$31)*B4</f>
        <v>-0.22256134046990297</v>
      </c>
      <c r="Z4" s="61">
        <f>(Chile!$H$31-N3)*B4</f>
        <v>5.5009391776123362</v>
      </c>
      <c r="AA4" s="61"/>
      <c r="AB4" s="61">
        <f>Chile!$I$31*E4</f>
        <v>1.6187304451365681</v>
      </c>
      <c r="AC4" s="61">
        <f>(Chile!I20-Chile!$I$31)*E4</f>
        <v>1.2890203942483356</v>
      </c>
      <c r="AD4" s="61">
        <f>(P3-Chile!I20)*E4</f>
        <v>3.3441183520768112</v>
      </c>
      <c r="AE4" s="61">
        <f t="shared" si="4"/>
        <v>3.989668783067319</v>
      </c>
      <c r="AF4" s="61">
        <f>($P$14-Chile!$I$31)*E4</f>
        <v>0.64346996325782779</v>
      </c>
      <c r="AG4" s="61">
        <f>(Chile!$I$31-P3)*E4</f>
        <v>-4.6331387463251472</v>
      </c>
      <c r="AH4" s="61"/>
      <c r="AI4" s="61">
        <f>Chile!$J$31*H4</f>
        <v>-0.35321142818642232</v>
      </c>
      <c r="AJ4" s="61">
        <f>(Chile!J20-Chile!$J$31)*H4</f>
        <v>5.0955027035813965</v>
      </c>
      <c r="AK4" s="61">
        <f>(R3-Chile!J20)*H4</f>
        <v>0.25978728234467341</v>
      </c>
      <c r="AL4" s="61">
        <f t="shared" si="5"/>
        <v>4.4167889137277205</v>
      </c>
      <c r="AM4" s="61">
        <f>($R$14-Chile!$J$31)*H4</f>
        <v>0.93850107219835022</v>
      </c>
      <c r="AN4" s="64">
        <f>(Chile!$J$31-AP!R3)*H4</f>
        <v>1.4106073356847786</v>
      </c>
    </row>
    <row r="5" spans="1:40" x14ac:dyDescent="0.25">
      <c r="A5" s="50">
        <v>3</v>
      </c>
      <c r="B5" s="54">
        <v>443.24252220742625</v>
      </c>
      <c r="C5" s="54">
        <v>440.5429646668963</v>
      </c>
      <c r="D5" s="54">
        <v>445.84988315425426</v>
      </c>
      <c r="E5" s="54">
        <v>425.98759512108137</v>
      </c>
      <c r="F5" s="54">
        <v>444.39244256985529</v>
      </c>
      <c r="G5" s="54">
        <v>431.28818943888228</v>
      </c>
      <c r="H5" s="54">
        <v>411.85006584432466</v>
      </c>
      <c r="I5" s="54">
        <v>357.17035639219677</v>
      </c>
      <c r="J5" s="54">
        <v>367.63129941251447</v>
      </c>
      <c r="K5" s="56">
        <v>394.33215230970745</v>
      </c>
      <c r="M5" s="48" t="s">
        <v>7</v>
      </c>
      <c r="N5" s="41">
        <f t="shared" si="0"/>
        <v>0.28116862452913532</v>
      </c>
      <c r="O5" s="42"/>
      <c r="P5" s="42">
        <f t="shared" si="1"/>
        <v>0.27286552703153405</v>
      </c>
      <c r="Q5" s="42"/>
      <c r="R5" s="43">
        <f t="shared" si="2"/>
        <v>6.1566032338043732E-2</v>
      </c>
      <c r="T5" s="30">
        <v>3</v>
      </c>
      <c r="U5" s="63">
        <f>Chile!$H$31*B5</f>
        <v>19.698788994904199</v>
      </c>
      <c r="V5" s="61">
        <f>(Chile!H21-Chile!$H$31)*B5</f>
        <v>-26.596186098974137</v>
      </c>
      <c r="W5" s="61">
        <f>(N4-Chile!H21)*B5</f>
        <v>-10.357529982274942</v>
      </c>
      <c r="X5" s="61">
        <f t="shared" si="3"/>
        <v>-33.440905597312209</v>
      </c>
      <c r="Y5" s="61">
        <f>($N$14-Chile!$H$31)*B5</f>
        <v>-3.5128104839368706</v>
      </c>
      <c r="Z5" s="61">
        <f>(Chile!$H$31-N4)*B5</f>
        <v>36.953716081249077</v>
      </c>
      <c r="AA5" s="61"/>
      <c r="AB5" s="61">
        <f>Chile!$I$31*E5</f>
        <v>28.93700829013919</v>
      </c>
      <c r="AC5" s="61">
        <f>(Chile!I21-Chile!$I$31)*E5</f>
        <v>-35.484203280027948</v>
      </c>
      <c r="AD5" s="61">
        <f>(P4-Chile!I21)*E5</f>
        <v>-7.5903342868679511</v>
      </c>
      <c r="AE5" s="61">
        <f t="shared" si="4"/>
        <v>-54.577438322973542</v>
      </c>
      <c r="AF5" s="61">
        <f>($P$14-Chile!$I$31)*E5</f>
        <v>11.50290075607764</v>
      </c>
      <c r="AG5" s="61">
        <f>(Chile!$I$31-P4)*E5</f>
        <v>43.074537566895899</v>
      </c>
      <c r="AH5" s="61"/>
      <c r="AI5" s="61">
        <f>Chile!$J$31*H5</f>
        <v>-4.8358627516395671</v>
      </c>
      <c r="AJ5" s="61">
        <f>(Chile!J21-Chile!$J$31)*H5</f>
        <v>2.0136671561465396</v>
      </c>
      <c r="AK5" s="61">
        <f>(R4-Chile!J21)*H5</f>
        <v>-14.695717939124181</v>
      </c>
      <c r="AL5" s="61">
        <f t="shared" si="5"/>
        <v>-25.531188764499664</v>
      </c>
      <c r="AM5" s="61">
        <f>($R$14-Chile!$J$31)*H5</f>
        <v>12.849137981522022</v>
      </c>
      <c r="AN5" s="64">
        <f>(Chile!$J$31-AP!R4)*H5</f>
        <v>42.49928837333907</v>
      </c>
    </row>
    <row r="6" spans="1:40" x14ac:dyDescent="0.25">
      <c r="A6" s="50">
        <v>4</v>
      </c>
      <c r="B6" s="54">
        <v>22.890678512053864</v>
      </c>
      <c r="C6" s="54">
        <v>25.382638375091023</v>
      </c>
      <c r="D6" s="54">
        <v>28.699741696812897</v>
      </c>
      <c r="E6" s="54">
        <v>29.326819103826683</v>
      </c>
      <c r="F6" s="54">
        <v>30.91907027374728</v>
      </c>
      <c r="G6" s="54">
        <v>29.370931160616891</v>
      </c>
      <c r="H6" s="54">
        <v>37.329097054750811</v>
      </c>
      <c r="I6" s="54">
        <v>42.196750018944037</v>
      </c>
      <c r="J6" s="54">
        <v>42.189463755396773</v>
      </c>
      <c r="K6" s="56">
        <v>39.627301451173572</v>
      </c>
      <c r="M6" s="48" t="s">
        <v>8</v>
      </c>
      <c r="N6" s="41">
        <f t="shared" si="0"/>
        <v>8.8639962677708004E-2</v>
      </c>
      <c r="O6" s="42"/>
      <c r="P6" s="42">
        <f t="shared" si="1"/>
        <v>8.9638852236976277E-2</v>
      </c>
      <c r="Q6" s="42"/>
      <c r="R6" s="43">
        <f t="shared" si="2"/>
        <v>-6.5694241082305191E-2</v>
      </c>
      <c r="T6" s="30">
        <v>4</v>
      </c>
      <c r="U6" s="63">
        <f>Chile!$H$31*B6</f>
        <v>1.0173181122458241</v>
      </c>
      <c r="V6" s="61">
        <f>(Chile!H22-Chile!$H$31)*B6</f>
        <v>2.9794750031628583</v>
      </c>
      <c r="W6" s="61">
        <f>(N5-Chile!H22)*B6</f>
        <v>2.4393474763641363</v>
      </c>
      <c r="X6" s="61">
        <f t="shared" si="3"/>
        <v>5.6002369680582662</v>
      </c>
      <c r="Y6" s="61">
        <f>($N$14-Chile!$H$31)*B6</f>
        <v>-0.18141448853127212</v>
      </c>
      <c r="Z6" s="61">
        <f>(Chile!$H$31-N5)*B6</f>
        <v>-5.4188224795269946</v>
      </c>
      <c r="AA6" s="61"/>
      <c r="AB6" s="61">
        <f>Chile!$I$31*E6</f>
        <v>1.9921481687503906</v>
      </c>
      <c r="AC6" s="61">
        <f>(Chile!I22-Chile!$I$31)*E6</f>
        <v>1.5847716521584267</v>
      </c>
      <c r="AD6" s="61">
        <f>(P5-Chile!I22)*E6</f>
        <v>4.4253581300153115</v>
      </c>
      <c r="AE6" s="61">
        <f t="shared" si="4"/>
        <v>5.2182205963044295</v>
      </c>
      <c r="AF6" s="61">
        <f>($P$14-Chile!$I$31)*E6</f>
        <v>0.79190918586930847</v>
      </c>
      <c r="AG6" s="61">
        <f>(Chile!$I$31-P5)*E6</f>
        <v>-6.0101297821737383</v>
      </c>
      <c r="AH6" s="61"/>
      <c r="AI6" s="61">
        <f>Chile!$J$31*H6</f>
        <v>-0.43831094121432507</v>
      </c>
      <c r="AJ6" s="61">
        <f>(Chile!J22-Chile!$J$31)*H6</f>
        <v>1.1908942084843357</v>
      </c>
      <c r="AK6" s="61">
        <f>(R5-Chile!J22)*H6</f>
        <v>1.5456211291527509</v>
      </c>
      <c r="AL6" s="61">
        <f t="shared" si="5"/>
        <v>1.5719004484812298</v>
      </c>
      <c r="AM6" s="61">
        <f>($R$14-Chile!$J$31)*H6</f>
        <v>1.1646148891558568</v>
      </c>
      <c r="AN6" s="64">
        <f>(Chile!$J$31-AP!R5)*H6</f>
        <v>3.1464294860461028</v>
      </c>
    </row>
    <row r="7" spans="1:40" x14ac:dyDescent="0.25">
      <c r="A7" s="50">
        <v>5</v>
      </c>
      <c r="B7" s="54">
        <v>299.40041696922026</v>
      </c>
      <c r="C7" s="54">
        <v>294.50947067971032</v>
      </c>
      <c r="D7" s="54">
        <v>330.5424891190226</v>
      </c>
      <c r="E7" s="54">
        <v>325.93925875506216</v>
      </c>
      <c r="F7" s="54">
        <v>311.0231527166672</v>
      </c>
      <c r="G7" s="54">
        <v>337.08058360543163</v>
      </c>
      <c r="H7" s="54">
        <v>355.15607980883675</v>
      </c>
      <c r="I7" s="54">
        <v>272.09763642629525</v>
      </c>
      <c r="J7" s="54">
        <v>337.16778933085874</v>
      </c>
      <c r="K7" s="56">
        <v>331.82437068002861</v>
      </c>
      <c r="M7" s="48" t="s">
        <v>9</v>
      </c>
      <c r="N7" s="41">
        <f t="shared" si="0"/>
        <v>5.0096943141698547E-2</v>
      </c>
      <c r="O7" s="42"/>
      <c r="P7" s="42">
        <f t="shared" si="1"/>
        <v>6.8825182544181365E-2</v>
      </c>
      <c r="Q7" s="42"/>
      <c r="R7" s="43">
        <f t="shared" si="2"/>
        <v>-3.0734677018724832E-3</v>
      </c>
      <c r="T7" s="30">
        <v>5</v>
      </c>
      <c r="U7" s="63">
        <f>Chile!$H$31*B7</f>
        <v>13.306091684278821</v>
      </c>
      <c r="V7" s="61">
        <f>(Chile!H23-Chile!$H$31)*B7</f>
        <v>8.1170888998498789</v>
      </c>
      <c r="W7" s="61">
        <f>(N6-Chile!H23)*B7</f>
        <v>5.1156612017131984</v>
      </c>
      <c r="X7" s="61">
        <f t="shared" si="3"/>
        <v>15.605575069679203</v>
      </c>
      <c r="Y7" s="61">
        <f>($N$14-Chile!$H$31)*B7</f>
        <v>-2.372824968116126</v>
      </c>
      <c r="Z7" s="61">
        <f>(Chile!$H$31-N6)*B7</f>
        <v>-13.232750101563077</v>
      </c>
      <c r="AA7" s="61"/>
      <c r="AB7" s="61">
        <f>Chile!$I$31*E7</f>
        <v>22.140802081328722</v>
      </c>
      <c r="AC7" s="61">
        <f>(Chile!I23-Chile!$I$31)*E7</f>
        <v>-8.460334622332276</v>
      </c>
      <c r="AD7" s="61">
        <f>(P6-Chile!I23)*E7</f>
        <v>15.536353594778145</v>
      </c>
      <c r="AE7" s="61">
        <f t="shared" si="4"/>
        <v>-1.7252864855295351</v>
      </c>
      <c r="AF7" s="61">
        <f>($P$14-Chile!$I$31)*E7</f>
        <v>8.8013054579754044</v>
      </c>
      <c r="AG7" s="61">
        <f>(Chile!$I$31-P6)*E7</f>
        <v>-7.0760189724458691</v>
      </c>
      <c r="AH7" s="61"/>
      <c r="AI7" s="61">
        <f>Chile!$J$31*H7</f>
        <v>-4.1701730794795502</v>
      </c>
      <c r="AJ7" s="61">
        <f>(Chile!J23-Chile!$J$31)*H7</f>
        <v>2.998513220630544</v>
      </c>
      <c r="AK7" s="61">
        <f>(R6-Chile!J23)*H7</f>
        <v>-22.160049269959138</v>
      </c>
      <c r="AL7" s="61">
        <f t="shared" si="5"/>
        <v>-30.24190206817277</v>
      </c>
      <c r="AM7" s="61">
        <f>($R$14-Chile!$J$31)*H7</f>
        <v>11.080366018844174</v>
      </c>
      <c r="AN7" s="64">
        <f>(Chile!$J$31-AP!R6)*H7</f>
        <v>-75.611718716313746</v>
      </c>
    </row>
    <row r="8" spans="1:40" x14ac:dyDescent="0.25">
      <c r="A8" s="50">
        <v>6</v>
      </c>
      <c r="B8" s="54">
        <v>716.19604711714726</v>
      </c>
      <c r="C8" s="54">
        <v>721.55729270523807</v>
      </c>
      <c r="D8" s="54">
        <v>717.82481345632311</v>
      </c>
      <c r="E8" s="54">
        <v>752.07527976788424</v>
      </c>
      <c r="F8" s="54">
        <v>783.92624081270003</v>
      </c>
      <c r="G8" s="54">
        <v>779.28067802591693</v>
      </c>
      <c r="H8" s="54">
        <v>803.83699818487514</v>
      </c>
      <c r="I8" s="54">
        <v>696.34984022732272</v>
      </c>
      <c r="J8" s="54">
        <v>763.79070091285382</v>
      </c>
      <c r="K8" s="56">
        <v>801.3664311333838</v>
      </c>
      <c r="M8" s="48" t="s">
        <v>10</v>
      </c>
      <c r="N8" s="41">
        <f t="shared" si="0"/>
        <v>8.4060049731900913E-2</v>
      </c>
      <c r="O8" s="42"/>
      <c r="P8" s="42">
        <f t="shared" si="1"/>
        <v>0.28081371744408568</v>
      </c>
      <c r="Q8" s="42"/>
      <c r="R8" s="43">
        <f t="shared" si="2"/>
        <v>-0.10297311609633576</v>
      </c>
      <c r="T8" s="30">
        <v>6</v>
      </c>
      <c r="U8" s="63">
        <f>Chile!$H$31*B8</f>
        <v>31.829515681130598</v>
      </c>
      <c r="V8" s="61">
        <f>(Chile!H24-Chile!$H$31)*B8</f>
        <v>0.67247936647238915</v>
      </c>
      <c r="W8" s="61">
        <f>(N7-Chile!H24)*B8</f>
        <v>3.3772376031339939</v>
      </c>
      <c r="X8" s="61">
        <f t="shared" si="3"/>
        <v>9.7257540301704886</v>
      </c>
      <c r="Y8" s="61">
        <f>($N$14-Chile!$H$31)*B8</f>
        <v>-5.6760370605641048</v>
      </c>
      <c r="Z8" s="61">
        <f>(Chile!$H$31-N7)*B8</f>
        <v>-4.0497169696063828</v>
      </c>
      <c r="AA8" s="61"/>
      <c r="AB8" s="61">
        <f>Chile!$I$31*E8</f>
        <v>51.087892827644957</v>
      </c>
      <c r="AC8" s="61">
        <f>(Chile!I24-Chile!$I$31)*E8</f>
        <v>-13.07439549242458</v>
      </c>
      <c r="AD8" s="61">
        <f>(P7-Chile!I24)*E8</f>
        <v>13.748221081770525</v>
      </c>
      <c r="AE8" s="61">
        <f t="shared" si="4"/>
        <v>-19.634388554331998</v>
      </c>
      <c r="AF8" s="61">
        <f>($P$14-Chile!$I$31)*E8</f>
        <v>20.308214143677944</v>
      </c>
      <c r="AG8" s="61">
        <f>(Chile!$I$31-P7)*E8</f>
        <v>-0.67382558934594572</v>
      </c>
      <c r="AH8" s="61"/>
      <c r="AI8" s="61">
        <f>Chile!$J$31*H8</f>
        <v>-9.4384964827985272</v>
      </c>
      <c r="AJ8" s="61">
        <f>(Chile!J24-Chile!$J$31)*H8</f>
        <v>-6.2831165021809667</v>
      </c>
      <c r="AK8" s="61">
        <f>(R7-Chile!J24)*H8</f>
        <v>13.251045933488149</v>
      </c>
      <c r="AL8" s="61">
        <f t="shared" si="5"/>
        <v>-18.110644935690839</v>
      </c>
      <c r="AM8" s="61">
        <f>($R$14-Chile!$J$31)*H8</f>
        <v>25.078574366998023</v>
      </c>
      <c r="AN8" s="64">
        <f>(Chile!$J$31-AP!R7)*H8</f>
        <v>-47.790936575640657</v>
      </c>
    </row>
    <row r="9" spans="1:40" x14ac:dyDescent="0.25">
      <c r="A9" s="50">
        <v>7</v>
      </c>
      <c r="B9" s="54">
        <v>144.99152818096783</v>
      </c>
      <c r="C9" s="54">
        <v>123.77488019637444</v>
      </c>
      <c r="D9" s="54">
        <v>138.16289527464701</v>
      </c>
      <c r="E9" s="54">
        <v>157.1795232505643</v>
      </c>
      <c r="F9" s="54">
        <v>165.31850599398069</v>
      </c>
      <c r="G9" s="54">
        <v>196.72104708253229</v>
      </c>
      <c r="H9" s="54">
        <v>201.31768948064436</v>
      </c>
      <c r="I9" s="54">
        <v>120.47442818265495</v>
      </c>
      <c r="J9" s="54">
        <v>150.96479498444381</v>
      </c>
      <c r="K9" s="56">
        <v>180.5873796695079</v>
      </c>
      <c r="M9" s="48" t="s">
        <v>11</v>
      </c>
      <c r="N9" s="41">
        <f t="shared" si="0"/>
        <v>5.6406974123732648E-2</v>
      </c>
      <c r="O9" s="42"/>
      <c r="P9" s="42">
        <f t="shared" si="1"/>
        <v>4.1107577262912726E-2</v>
      </c>
      <c r="Q9" s="42"/>
      <c r="R9" s="43">
        <f t="shared" si="2"/>
        <v>0.10535568908983915</v>
      </c>
      <c r="T9" s="30">
        <v>7</v>
      </c>
      <c r="U9" s="63">
        <f>Chile!$H$31*B9</f>
        <v>6.4437804961974789</v>
      </c>
      <c r="V9" s="61">
        <f>(Chile!H25-Chile!$H$31)*B9</f>
        <v>24.938558184691271</v>
      </c>
      <c r="W9" s="61">
        <f>(N8-Chile!H25)*B9</f>
        <v>-19.194343611292283</v>
      </c>
      <c r="X9" s="61">
        <f t="shared" si="3"/>
        <v>6.8933095603591523</v>
      </c>
      <c r="Y9" s="61">
        <f>($N$14-Chile!$H$31)*B9</f>
        <v>-1.1490949869601625</v>
      </c>
      <c r="Z9" s="61">
        <f>(Chile!$H$31-N8)*B9</f>
        <v>-5.7442145733989891</v>
      </c>
      <c r="AA9" s="61"/>
      <c r="AB9" s="61">
        <f>Chile!$I$31*E9</f>
        <v>10.677083603922572</v>
      </c>
      <c r="AC9" s="61">
        <f>(Chile!I25-Chile!$I$31)*E9</f>
        <v>14.02803839017797</v>
      </c>
      <c r="AD9" s="61">
        <f>(P8-Chile!I25)*E9</f>
        <v>19.433044235979516</v>
      </c>
      <c r="AE9" s="61">
        <f t="shared" si="4"/>
        <v>29.216779558306573</v>
      </c>
      <c r="AF9" s="61">
        <f>($P$14-Chile!$I$31)*E9</f>
        <v>4.2443030678509146</v>
      </c>
      <c r="AG9" s="61">
        <f>(Chile!$I$31-P8)*E9</f>
        <v>-33.461082626157484</v>
      </c>
      <c r="AH9" s="61"/>
      <c r="AI9" s="61">
        <f>Chile!$J$31*H9</f>
        <v>-2.3638328521563943</v>
      </c>
      <c r="AJ9" s="61">
        <f>(Chile!J25-Chile!$J$31)*H9</f>
        <v>-18.943782151610968</v>
      </c>
      <c r="AK9" s="61">
        <f>(R8-Chile!J25)*H9</f>
        <v>0.57730519263089786</v>
      </c>
      <c r="AL9" s="61">
        <f t="shared" si="5"/>
        <v>-24.647303368355402</v>
      </c>
      <c r="AM9" s="61">
        <f>($R$14-Chile!$J$31)*H9</f>
        <v>6.2808264093753321</v>
      </c>
      <c r="AN9" s="64">
        <f>(Chile!$J$31-AP!R8)*H9</f>
        <v>61.453246271487608</v>
      </c>
    </row>
    <row r="10" spans="1:40" x14ac:dyDescent="0.25">
      <c r="A10" s="50">
        <v>8</v>
      </c>
      <c r="B10" s="54">
        <v>336.01242007525343</v>
      </c>
      <c r="C10" s="54">
        <v>327.36578204333046</v>
      </c>
      <c r="D10" s="54">
        <v>334.87254996401816</v>
      </c>
      <c r="E10" s="54">
        <v>354.96586395969103</v>
      </c>
      <c r="F10" s="54">
        <v>377.36304731064615</v>
      </c>
      <c r="G10" s="54">
        <v>402.42652336498099</v>
      </c>
      <c r="H10" s="54">
        <v>369.5576506381106</v>
      </c>
      <c r="I10" s="54">
        <v>345.97325437733929</v>
      </c>
      <c r="J10" s="54">
        <v>394.03140227092223</v>
      </c>
      <c r="K10" s="56">
        <v>408.49265157951078</v>
      </c>
      <c r="M10" s="48" t="s">
        <v>12</v>
      </c>
      <c r="N10" s="41">
        <f t="shared" si="0"/>
        <v>2.9459073736946829E-2</v>
      </c>
      <c r="O10" s="42"/>
      <c r="P10" s="42">
        <f t="shared" si="1"/>
        <v>0.10229045401933103</v>
      </c>
      <c r="Q10" s="42"/>
      <c r="R10" s="43">
        <f t="shared" si="2"/>
        <v>7.8447688183840528E-2</v>
      </c>
      <c r="T10" s="30">
        <v>8</v>
      </c>
      <c r="U10" s="63">
        <f>Chile!$H$31*B10</f>
        <v>14.933219244772703</v>
      </c>
      <c r="V10" s="61">
        <f>(Chile!H26-Chile!$H$31)*B10</f>
        <v>-2.0193604434907759</v>
      </c>
      <c r="W10" s="61">
        <f>(N9-Chile!H26)*B10</f>
        <v>6.0395850831556785</v>
      </c>
      <c r="X10" s="61">
        <f t="shared" si="3"/>
        <v>6.6832091071636617</v>
      </c>
      <c r="Y10" s="61">
        <f>($N$14-Chile!$H$31)*B10</f>
        <v>-2.6629844674987595</v>
      </c>
      <c r="Z10" s="61">
        <f>(Chile!$H$31-N9)*B10</f>
        <v>-4.0202246396649031</v>
      </c>
      <c r="AA10" s="61"/>
      <c r="AB10" s="61">
        <f>Chile!$I$31*E10</f>
        <v>24.11255695180142</v>
      </c>
      <c r="AC10" s="61">
        <f>(Chile!I26-Chile!$I$31)*E10</f>
        <v>-12.10123803944003</v>
      </c>
      <c r="AD10" s="61">
        <f>(P9-Chile!I26)*E10</f>
        <v>2.5804677660581765</v>
      </c>
      <c r="AE10" s="61">
        <f t="shared" si="4"/>
        <v>-19.105878271099733</v>
      </c>
      <c r="AF10" s="61">
        <f>($P$14-Chile!$I$31)*E10</f>
        <v>9.5851079977178788</v>
      </c>
      <c r="AG10" s="61">
        <f>(Chile!$I$31-P9)*E10</f>
        <v>9.5207702733818529</v>
      </c>
      <c r="AH10" s="61"/>
      <c r="AI10" s="61">
        <f>Chile!$J$31*H10</f>
        <v>-4.3392735014877601</v>
      </c>
      <c r="AJ10" s="61">
        <f>(Chile!J26-Chile!$J$31)*H10</f>
        <v>17.135394031248353</v>
      </c>
      <c r="AK10" s="61">
        <f>(R9-Chile!J26)*H10</f>
        <v>26.138880411639583</v>
      </c>
      <c r="AL10" s="61">
        <f t="shared" si="5"/>
        <v>31.744599838025596</v>
      </c>
      <c r="AM10" s="61">
        <f>($R$14-Chile!$J$31)*H10</f>
        <v>11.529674604862342</v>
      </c>
      <c r="AN10" s="64">
        <f>(Chile!$J$31-AP!R9)*H10</f>
        <v>60.733861467446893</v>
      </c>
    </row>
    <row r="11" spans="1:40" x14ac:dyDescent="0.25">
      <c r="A11" s="50">
        <v>9</v>
      </c>
      <c r="B11" s="54">
        <v>407.3856102169168</v>
      </c>
      <c r="C11" s="54">
        <v>421.47642690438943</v>
      </c>
      <c r="D11" s="54">
        <v>388.81362623949661</v>
      </c>
      <c r="E11" s="54">
        <v>419.38681294766803</v>
      </c>
      <c r="F11" s="54">
        <v>417.670364444825</v>
      </c>
      <c r="G11" s="54">
        <v>441.65740404900163</v>
      </c>
      <c r="H11" s="54">
        <v>462.28608045380525</v>
      </c>
      <c r="I11" s="54">
        <v>468.87010925194045</v>
      </c>
      <c r="J11" s="54">
        <v>469.35120115476656</v>
      </c>
      <c r="K11" s="56">
        <v>498.55135474497519</v>
      </c>
      <c r="M11" s="48" t="s">
        <v>13</v>
      </c>
      <c r="N11" s="41">
        <f t="shared" si="0"/>
        <v>7.9548660097341226E-2</v>
      </c>
      <c r="O11" s="42"/>
      <c r="P11" s="42">
        <f t="shared" si="1"/>
        <v>7.7110236929936196E-2</v>
      </c>
      <c r="Q11" s="42"/>
      <c r="R11" s="43">
        <f t="shared" si="2"/>
        <v>0.52955134872291143</v>
      </c>
      <c r="T11" s="30">
        <v>9</v>
      </c>
      <c r="U11" s="63">
        <f>Chile!$H$31*B11</f>
        <v>18.105219542695036</v>
      </c>
      <c r="V11" s="61">
        <f>(Chile!H27-Chile!$H$31)*B11</f>
        <v>10.864997857357496</v>
      </c>
      <c r="W11" s="61">
        <f>(N10-Chile!H27)*B11</f>
        <v>-16.969014669301306</v>
      </c>
      <c r="X11" s="61">
        <f t="shared" si="3"/>
        <v>-2.8753815369525202</v>
      </c>
      <c r="Y11" s="61">
        <f>($N$14-Chile!$H$31)*B11</f>
        <v>-3.2286352749912859</v>
      </c>
      <c r="Z11" s="61">
        <f>(Chile!$H$31-N10)*B11</f>
        <v>6.1040168119438061</v>
      </c>
      <c r="AA11" s="61"/>
      <c r="AB11" s="61">
        <f>Chile!$I$31*E11</f>
        <v>28.488622255754379</v>
      </c>
      <c r="AC11" s="61">
        <f>(Chile!I27-Chile!$I$31)*E11</f>
        <v>0.41267157382223396</v>
      </c>
      <c r="AD11" s="61">
        <f>(P10-Chile!I27)*E11</f>
        <v>13.997973676560607</v>
      </c>
      <c r="AE11" s="61">
        <f t="shared" si="4"/>
        <v>3.0859847602727544</v>
      </c>
      <c r="AF11" s="61">
        <f>($P$14-Chile!$I$31)*E11</f>
        <v>11.324660490110087</v>
      </c>
      <c r="AG11" s="61">
        <f>(Chile!$I$31-P10)*E11</f>
        <v>-14.41064525038284</v>
      </c>
      <c r="AH11" s="61"/>
      <c r="AI11" s="61">
        <f>Chile!$J$31*H11</f>
        <v>-5.4280725498609632</v>
      </c>
      <c r="AJ11" s="61">
        <f>(Chile!J27-Chile!$J$31)*H11</f>
        <v>48.360191847306638</v>
      </c>
      <c r="AK11" s="61">
        <f>(R10-Chile!J27)*H11</f>
        <v>-6.6668450062757474</v>
      </c>
      <c r="AL11" s="61">
        <f t="shared" si="5"/>
        <v>27.270676730464032</v>
      </c>
      <c r="AM11" s="61">
        <f>($R$14-Chile!$J$31)*H11</f>
        <v>14.422670110566859</v>
      </c>
      <c r="AN11" s="64">
        <f>(Chile!$J$31-AP!R10)*H11</f>
        <v>-109.24798581321204</v>
      </c>
    </row>
    <row r="12" spans="1:40" x14ac:dyDescent="0.25">
      <c r="A12" s="50">
        <v>10</v>
      </c>
      <c r="B12" s="54">
        <v>35.631073641269126</v>
      </c>
      <c r="C12" s="54">
        <v>35.15593156706452</v>
      </c>
      <c r="D12" s="54">
        <v>39.539358232858554</v>
      </c>
      <c r="E12" s="54">
        <v>38.465477807261777</v>
      </c>
      <c r="F12" s="54">
        <v>47.799679219410081</v>
      </c>
      <c r="G12" s="54">
        <v>47.916462733278344</v>
      </c>
      <c r="H12" s="54">
        <v>41.431559914602936</v>
      </c>
      <c r="I12" s="54">
        <v>38.973351559975008</v>
      </c>
      <c r="J12" s="54">
        <v>46.96753471475094</v>
      </c>
      <c r="K12" s="56">
        <v>63.371698347075032</v>
      </c>
      <c r="M12" s="48" t="s">
        <v>14</v>
      </c>
      <c r="N12" s="41">
        <f t="shared" si="0"/>
        <v>2.0884447680635323E-2</v>
      </c>
      <c r="O12" s="42"/>
      <c r="P12" s="42">
        <f t="shared" si="1"/>
        <v>0.15624057155972851</v>
      </c>
      <c r="Q12" s="42"/>
      <c r="R12" s="43">
        <f t="shared" si="2"/>
        <v>2.4444049544288006E-2</v>
      </c>
      <c r="T12" s="30">
        <v>10</v>
      </c>
      <c r="U12" s="63">
        <f>Chile!$H$31*B12</f>
        <v>1.5835326399320215</v>
      </c>
      <c r="V12" s="61">
        <f>(Chile!H28-Chile!$H$31)*B12</f>
        <v>4.3209148782682352</v>
      </c>
      <c r="W12" s="61">
        <f>(N11-Chile!H28)*B12</f>
        <v>-3.0700433522076045</v>
      </c>
      <c r="X12" s="61">
        <f t="shared" si="3"/>
        <v>1.5332569082609482</v>
      </c>
      <c r="Y12" s="61">
        <f>($N$14-Chile!$H$31)*B12</f>
        <v>-0.28238538220031767</v>
      </c>
      <c r="Z12" s="61">
        <f>(Chile!$H$31-N11)*B12</f>
        <v>-1.2508715260606305</v>
      </c>
      <c r="AA12" s="61"/>
      <c r="AB12" s="61">
        <f>Chile!$I$31*E12</f>
        <v>2.6129301954826216</v>
      </c>
      <c r="AC12" s="61">
        <f>(Chile!I28-Chile!$I$31)*E12</f>
        <v>0.89528598065152221</v>
      </c>
      <c r="AD12" s="61">
        <f>(P11-Chile!I28)*E12</f>
        <v>-0.54213406879298565</v>
      </c>
      <c r="AE12" s="61">
        <f t="shared" si="4"/>
        <v>-0.68552756805982695</v>
      </c>
      <c r="AF12" s="61">
        <f>($P$14-Chile!$I$31)*E12</f>
        <v>1.0386794799183634</v>
      </c>
      <c r="AG12" s="61">
        <f>(Chile!$I$31-P11)*E12</f>
        <v>-0.3531519118585365</v>
      </c>
      <c r="AH12" s="61"/>
      <c r="AI12" s="61">
        <f>Chile!$J$31*H12</f>
        <v>-0.48648125604302916</v>
      </c>
      <c r="AJ12" s="61">
        <f>(Chile!J28-Chile!$J$31)*H12</f>
        <v>12.106655595597946</v>
      </c>
      <c r="AK12" s="61">
        <f>(R11-Chile!J28)*H12</f>
        <v>10.319964092917182</v>
      </c>
      <c r="AL12" s="61">
        <f t="shared" si="5"/>
        <v>21.13401377611579</v>
      </c>
      <c r="AM12" s="61">
        <f>($R$14-Chile!$J$31)*H12</f>
        <v>1.2926059123993361</v>
      </c>
      <c r="AN12" s="64">
        <f>(Chile!$J$31-AP!R11)*H12</f>
        <v>-0.23669059611126181</v>
      </c>
    </row>
    <row r="13" spans="1:40" x14ac:dyDescent="0.25">
      <c r="A13" s="50">
        <v>11</v>
      </c>
      <c r="B13" s="54">
        <v>791.28807588280517</v>
      </c>
      <c r="C13" s="54">
        <v>815.55240522446729</v>
      </c>
      <c r="D13" s="54">
        <v>835.72000139024055</v>
      </c>
      <c r="E13" s="54">
        <v>807.81369030389021</v>
      </c>
      <c r="F13" s="54">
        <v>864.2877125995991</v>
      </c>
      <c r="G13" s="54">
        <v>885.16172010997798</v>
      </c>
      <c r="H13" s="54">
        <v>934.02696299074353</v>
      </c>
      <c r="I13" s="54">
        <v>870.28437632558052</v>
      </c>
      <c r="J13" s="54">
        <v>898.54324479733623</v>
      </c>
      <c r="K13" s="56">
        <v>956.85836434979012</v>
      </c>
      <c r="M13" s="48" t="s">
        <v>15</v>
      </c>
      <c r="N13" s="41">
        <f t="shared" si="0"/>
        <v>6.0810082102690843E-2</v>
      </c>
      <c r="O13" s="42"/>
      <c r="P13" s="42">
        <f t="shared" si="1"/>
        <v>0.15906524591742741</v>
      </c>
      <c r="Q13" s="42"/>
      <c r="R13" s="43">
        <f t="shared" si="2"/>
        <v>2.0211375405029292E-2</v>
      </c>
      <c r="T13" s="30">
        <v>11</v>
      </c>
      <c r="U13" s="63">
        <f>Chile!$H$31*B13</f>
        <v>35.166790323660791</v>
      </c>
      <c r="V13" s="61">
        <f>(Chile!H29-Chile!$H$31)*B13</f>
        <v>5.7510070533061555</v>
      </c>
      <c r="W13" s="61">
        <f>(N12-Chile!H29)*B13</f>
        <v>-24.392182955881911</v>
      </c>
      <c r="X13" s="61">
        <f t="shared" si="3"/>
        <v>-12.370015286188531</v>
      </c>
      <c r="Y13" s="61">
        <f>($N$14-Chile!$H$31)*B13</f>
        <v>-6.2711606163872258</v>
      </c>
      <c r="Z13" s="61">
        <f>(Chile!$H$31-N12)*B13</f>
        <v>18.641175902575757</v>
      </c>
      <c r="AA13" s="61"/>
      <c r="AB13" s="61">
        <f>Chile!$I$31*E13</f>
        <v>54.874160001225775</v>
      </c>
      <c r="AC13" s="61">
        <f>(Chile!I29-Chile!$I$31)*E13</f>
        <v>54.17757359628515</v>
      </c>
      <c r="AD13" s="61">
        <f>(P12-Chile!I29)*E13</f>
        <v>17.161539089342394</v>
      </c>
      <c r="AE13" s="61">
        <f t="shared" si="4"/>
        <v>49.525799773721502</v>
      </c>
      <c r="AF13" s="61">
        <f>($P$14-Chile!$I$31)*E13</f>
        <v>21.813312911906042</v>
      </c>
      <c r="AG13" s="61">
        <f>(Chile!$I$31-P12)*E13</f>
        <v>-71.339112685627541</v>
      </c>
      <c r="AH13" s="61"/>
      <c r="AI13" s="61">
        <f>Chile!$J$31*H13</f>
        <v>-10.967161532666312</v>
      </c>
      <c r="AJ13" s="61">
        <f>(Chile!J29-Chile!$J$31)*H13</f>
        <v>-9.7670106574388722</v>
      </c>
      <c r="AK13" s="61">
        <f>(R12-Chile!J29)*H13</f>
        <v>43.565573549151779</v>
      </c>
      <c r="AL13" s="61">
        <f t="shared" si="5"/>
        <v>4.6582462540886311</v>
      </c>
      <c r="AM13" s="61">
        <f>($R$14-Chile!$J$31)*H13</f>
        <v>29.140316637624274</v>
      </c>
      <c r="AN13" s="64">
        <f>(Chile!$J$31-AP!R12)*H13</f>
        <v>10.543737049949792</v>
      </c>
    </row>
    <row r="14" spans="1:40" x14ac:dyDescent="0.25">
      <c r="A14" s="50">
        <v>12</v>
      </c>
      <c r="B14" s="54">
        <v>140.37792951632389</v>
      </c>
      <c r="C14" s="54">
        <v>149.43984567556242</v>
      </c>
      <c r="D14" s="54">
        <v>157.0083828597094</v>
      </c>
      <c r="E14" s="54">
        <v>148.91432293561729</v>
      </c>
      <c r="F14" s="54">
        <v>163.71661540797757</v>
      </c>
      <c r="G14" s="54">
        <v>159.28541749234105</v>
      </c>
      <c r="H14" s="54">
        <v>172.60141633399846</v>
      </c>
      <c r="I14" s="54">
        <v>171.92161425151016</v>
      </c>
      <c r="J14" s="54">
        <v>180.49793417095034</v>
      </c>
      <c r="K14" s="56">
        <v>176.08992835496466</v>
      </c>
      <c r="M14" s="47" t="s">
        <v>29</v>
      </c>
      <c r="N14" s="44">
        <f t="shared" si="0"/>
        <v>3.6517206044127469E-2</v>
      </c>
      <c r="O14" s="45"/>
      <c r="P14" s="45">
        <f t="shared" si="1"/>
        <v>9.4932128328108517E-2</v>
      </c>
      <c r="Q14" s="45"/>
      <c r="R14" s="46">
        <f t="shared" si="2"/>
        <v>1.9456777828733906E-2</v>
      </c>
      <c r="T14" s="31">
        <v>12</v>
      </c>
      <c r="U14" s="65">
        <f>Chile!$H$31*B14</f>
        <v>6.2387408123932655</v>
      </c>
      <c r="V14" s="23">
        <f>(Chile!H30-Chile!$H$31)*B14</f>
        <v>2.8692820104531016</v>
      </c>
      <c r="W14" s="23">
        <f>(N13-Chile!H30)*B14</f>
        <v>-0.5716294035529631</v>
      </c>
      <c r="X14" s="23">
        <f t="shared" si="3"/>
        <v>3.4101836430978016</v>
      </c>
      <c r="Y14" s="23">
        <f>($N$14-Chile!$H$31)*B14</f>
        <v>-1.112531036197663</v>
      </c>
      <c r="Z14" s="23">
        <f>(Chile!$H$31-N13)*B14</f>
        <v>-2.2976526069001384</v>
      </c>
      <c r="AA14" s="23"/>
      <c r="AB14" s="23">
        <f>Chile!$I$31*E14</f>
        <v>10.115634930833155</v>
      </c>
      <c r="AC14" s="23">
        <f>(Chile!I30-Chile!$I$31)*E14</f>
        <v>6.8101483640970821</v>
      </c>
      <c r="AD14" s="23">
        <f>(P13-Chile!I30)*E14</f>
        <v>6.7613101034509278</v>
      </c>
      <c r="AE14" s="23">
        <f t="shared" si="4"/>
        <v>9.55033978356375</v>
      </c>
      <c r="AF14" s="23">
        <f>($P$14-Chile!$I$31)*E14</f>
        <v>4.021118683984259</v>
      </c>
      <c r="AG14" s="23">
        <f>(Chile!$I$31-P13)*E14</f>
        <v>-13.571458467548009</v>
      </c>
      <c r="AH14" s="23"/>
      <c r="AI14" s="23">
        <f>Chile!$J$31*H14</f>
        <v>-2.0266520011807305</v>
      </c>
      <c r="AJ14" s="23">
        <f>(Chile!J30-Chile!$J$31)*H14</f>
        <v>-1.3993108790694584</v>
      </c>
      <c r="AK14" s="23">
        <f>(R13-Chile!J30)*H14</f>
        <v>6.9144749012163862</v>
      </c>
      <c r="AL14" s="23">
        <f t="shared" si="5"/>
        <v>0.13024461043078603</v>
      </c>
      <c r="AM14" s="23">
        <f>($R$14-Chile!$J$31)*H14</f>
        <v>5.3849194117161421</v>
      </c>
      <c r="AN14" s="66">
        <f>(Chile!$J$31-AP!R13)*H14</f>
        <v>-53.344356359408422</v>
      </c>
    </row>
    <row r="15" spans="1:40" x14ac:dyDescent="0.25">
      <c r="A15" s="51">
        <v>13</v>
      </c>
      <c r="B15" s="57">
        <v>3433.5058872290888</v>
      </c>
      <c r="C15" s="57">
        <v>3454.9355648059213</v>
      </c>
      <c r="D15" s="57">
        <v>3525.8514504533209</v>
      </c>
      <c r="E15" s="57">
        <v>3558.8879291667581</v>
      </c>
      <c r="F15" s="57">
        <v>3706.1203919169943</v>
      </c>
      <c r="G15" s="57">
        <v>3810.9957647153446</v>
      </c>
      <c r="H15" s="57">
        <v>3896.7407347637732</v>
      </c>
      <c r="I15" s="57">
        <v>3478.8423911296704</v>
      </c>
      <c r="J15" s="57">
        <v>3747.2046223048819</v>
      </c>
      <c r="K15" s="58">
        <v>3972.5587534962492</v>
      </c>
    </row>
    <row r="17" spans="2:17" x14ac:dyDescent="0.25">
      <c r="B17" s="15"/>
      <c r="E17" s="15"/>
    </row>
    <row r="18" spans="2:17" x14ac:dyDescent="0.25">
      <c r="P18" s="15"/>
      <c r="Q18" s="15"/>
    </row>
    <row r="22" spans="2:17" x14ac:dyDescent="0.25">
      <c r="H22" s="15"/>
    </row>
    <row r="23" spans="2:17" x14ac:dyDescent="0.25">
      <c r="H23" s="15"/>
    </row>
    <row r="24" spans="2:17" x14ac:dyDescent="0.25">
      <c r="H24" s="15"/>
    </row>
    <row r="32" spans="2:17" x14ac:dyDescent="0.25">
      <c r="B32" s="19"/>
    </row>
  </sheetData>
  <mergeCells count="4">
    <mergeCell ref="A1:K1"/>
    <mergeCell ref="AB1:AG1"/>
    <mergeCell ref="AI1:AN1"/>
    <mergeCell ref="U1:Z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Normal="100" workbookViewId="0">
      <selection activeCell="R14" sqref="R14"/>
    </sheetView>
  </sheetViews>
  <sheetFormatPr defaultColWidth="9.21875" defaultRowHeight="13.8" x14ac:dyDescent="0.25"/>
  <cols>
    <col min="1" max="1" width="9.21875" style="1"/>
    <col min="2" max="2" width="8.44140625" style="1" bestFit="1" customWidth="1"/>
    <col min="3" max="3" width="9.21875" style="1" bestFit="1" customWidth="1"/>
    <col min="4" max="5" width="10" style="1" bestFit="1" customWidth="1"/>
    <col min="6" max="9" width="9.21875" style="1" bestFit="1" customWidth="1"/>
    <col min="10" max="11" width="10" style="1" bestFit="1" customWidth="1"/>
    <col min="12" max="12" width="9.77734375" style="1" bestFit="1" customWidth="1"/>
    <col min="13" max="13" width="4" style="1" bestFit="1" customWidth="1"/>
    <col min="14" max="14" width="10.77734375" style="1" bestFit="1" customWidth="1"/>
    <col min="15" max="15" width="1.77734375" style="1" customWidth="1"/>
    <col min="16" max="16" width="10.77734375" style="1" bestFit="1" customWidth="1"/>
    <col min="17" max="17" width="1.77734375" style="1" customWidth="1"/>
    <col min="18" max="20" width="10.77734375" style="1" bestFit="1" customWidth="1"/>
    <col min="21" max="21" width="11" style="1" bestFit="1" customWidth="1"/>
    <col min="22" max="23" width="9.21875" style="1" bestFit="1" customWidth="1"/>
    <col min="24" max="24" width="7.21875" style="1" bestFit="1" customWidth="1"/>
    <col min="25" max="25" width="6.44140625" style="1" bestFit="1" customWidth="1"/>
    <col min="26" max="26" width="9.21875" style="1" bestFit="1" customWidth="1"/>
    <col min="27" max="27" width="1.77734375" style="1" customWidth="1"/>
    <col min="28" max="33" width="9.21875" style="1" bestFit="1" customWidth="1"/>
    <col min="34" max="34" width="1.77734375" style="1" customWidth="1"/>
    <col min="35" max="40" width="9.21875" style="1" bestFit="1" customWidth="1"/>
    <col min="41" max="16384" width="9.21875" style="1"/>
  </cols>
  <sheetData>
    <row r="1" spans="1:40" ht="15.6" x14ac:dyDescent="0.25">
      <c r="A1" s="84" t="s">
        <v>52</v>
      </c>
      <c r="B1" s="84" t="s">
        <v>0</v>
      </c>
      <c r="C1" s="84" t="s">
        <v>0</v>
      </c>
      <c r="D1" s="84" t="s">
        <v>0</v>
      </c>
      <c r="E1" s="84" t="s">
        <v>0</v>
      </c>
      <c r="F1" s="84" t="s">
        <v>0</v>
      </c>
      <c r="G1" s="84" t="s">
        <v>0</v>
      </c>
      <c r="H1" s="84" t="s">
        <v>0</v>
      </c>
      <c r="I1" s="84" t="s">
        <v>0</v>
      </c>
      <c r="J1" s="84" t="s">
        <v>0</v>
      </c>
      <c r="K1" s="84" t="s">
        <v>0</v>
      </c>
      <c r="N1" s="2" t="s">
        <v>1</v>
      </c>
      <c r="O1" s="3"/>
      <c r="P1" s="3" t="s">
        <v>2</v>
      </c>
      <c r="Q1" s="3"/>
      <c r="R1" s="4" t="s">
        <v>3</v>
      </c>
      <c r="U1" s="83" t="s">
        <v>1</v>
      </c>
      <c r="V1" s="83"/>
      <c r="W1" s="83"/>
      <c r="X1" s="83"/>
      <c r="Y1" s="83"/>
      <c r="Z1" s="83"/>
      <c r="AA1" s="9"/>
      <c r="AB1" s="83" t="s">
        <v>2</v>
      </c>
      <c r="AC1" s="83"/>
      <c r="AD1" s="83"/>
      <c r="AE1" s="83"/>
      <c r="AF1" s="83"/>
      <c r="AG1" s="83"/>
      <c r="AH1" s="9"/>
      <c r="AI1" s="83" t="s">
        <v>3</v>
      </c>
      <c r="AJ1" s="83"/>
      <c r="AK1" s="83"/>
      <c r="AL1" s="83"/>
      <c r="AM1" s="83"/>
      <c r="AN1" s="83"/>
    </row>
    <row r="2" spans="1:40" ht="15.6" x14ac:dyDescent="0.3">
      <c r="A2" s="52" t="s">
        <v>36</v>
      </c>
      <c r="B2" s="52">
        <v>41275</v>
      </c>
      <c r="C2" s="52">
        <v>41640</v>
      </c>
      <c r="D2" s="52">
        <v>42005</v>
      </c>
      <c r="E2" s="52">
        <v>42370</v>
      </c>
      <c r="F2" s="52">
        <v>42736</v>
      </c>
      <c r="G2" s="52">
        <v>43101</v>
      </c>
      <c r="H2" s="52">
        <v>43466</v>
      </c>
      <c r="I2" s="52">
        <v>43831</v>
      </c>
      <c r="J2" s="52">
        <v>44197</v>
      </c>
      <c r="K2" s="52">
        <v>44562</v>
      </c>
      <c r="M2" s="47" t="s">
        <v>4</v>
      </c>
      <c r="N2" s="38">
        <f t="shared" ref="N2:N14" si="0">(E3-B3)/B3</f>
        <v>1.2907748251887151E-3</v>
      </c>
      <c r="O2" s="39"/>
      <c r="P2" s="39">
        <f t="shared" ref="P2:P14" si="1">(H3-E3)/E3</f>
        <v>5.07113691267236E-3</v>
      </c>
      <c r="Q2" s="39"/>
      <c r="R2" s="40">
        <f t="shared" ref="R2:R14" si="2">(K3-H3)/H3</f>
        <v>-0.12743661616474206</v>
      </c>
      <c r="T2" s="9" t="s">
        <v>36</v>
      </c>
      <c r="U2" s="10" t="s">
        <v>30</v>
      </c>
      <c r="V2" s="9" t="s">
        <v>31</v>
      </c>
      <c r="W2" s="9" t="s">
        <v>32</v>
      </c>
      <c r="X2" s="9" t="s">
        <v>33</v>
      </c>
      <c r="Y2" s="11" t="s">
        <v>35</v>
      </c>
      <c r="Z2" s="9" t="s">
        <v>34</v>
      </c>
      <c r="AA2" s="9"/>
      <c r="AB2" s="9" t="s">
        <v>30</v>
      </c>
      <c r="AC2" s="9" t="s">
        <v>31</v>
      </c>
      <c r="AD2" s="9" t="s">
        <v>32</v>
      </c>
      <c r="AE2" s="9" t="s">
        <v>33</v>
      </c>
      <c r="AF2" s="11" t="s">
        <v>35</v>
      </c>
      <c r="AG2" s="9" t="s">
        <v>34</v>
      </c>
      <c r="AH2" s="9"/>
      <c r="AI2" s="9" t="s">
        <v>30</v>
      </c>
      <c r="AJ2" s="9" t="s">
        <v>31</v>
      </c>
      <c r="AK2" s="9" t="s">
        <v>32</v>
      </c>
      <c r="AL2" s="9" t="s">
        <v>33</v>
      </c>
      <c r="AM2" s="11" t="s">
        <v>35</v>
      </c>
      <c r="AN2" s="4" t="s">
        <v>34</v>
      </c>
    </row>
    <row r="3" spans="1:40" x14ac:dyDescent="0.25">
      <c r="A3" s="49">
        <v>1</v>
      </c>
      <c r="B3" s="54">
        <v>90.567560189518019</v>
      </c>
      <c r="C3" s="54">
        <v>86.70302595493996</v>
      </c>
      <c r="D3" s="54">
        <v>85.026586997413986</v>
      </c>
      <c r="E3" s="54">
        <v>90.684462516189413</v>
      </c>
      <c r="F3" s="54">
        <v>90.972212442860311</v>
      </c>
      <c r="G3" s="54">
        <v>88.69018910316322</v>
      </c>
      <c r="H3" s="54">
        <v>91.144335841461114</v>
      </c>
      <c r="I3" s="54">
        <v>70.058483455238118</v>
      </c>
      <c r="J3" s="54">
        <v>76.820739703484776</v>
      </c>
      <c r="K3" s="55">
        <v>79.529210099242491</v>
      </c>
      <c r="M3" s="47" t="s">
        <v>5</v>
      </c>
      <c r="N3" s="41">
        <f t="shared" si="0"/>
        <v>-8.1203528216444013E-2</v>
      </c>
      <c r="O3" s="42"/>
      <c r="P3" s="42">
        <f t="shared" si="1"/>
        <v>6.832129556697733E-2</v>
      </c>
      <c r="Q3" s="42"/>
      <c r="R3" s="43">
        <f t="shared" si="2"/>
        <v>-8.262675914785246E-2</v>
      </c>
      <c r="T3" s="29">
        <v>1</v>
      </c>
      <c r="U3" s="60">
        <f>Chile!$H$31*B3</f>
        <v>4.0250453613331381</v>
      </c>
      <c r="V3" s="61">
        <f>(Chile!H19-Chile!$H$31)*B3</f>
        <v>-0.90304543953676641</v>
      </c>
      <c r="W3" s="61">
        <f>(N2-Chile!H19)*B3</f>
        <v>-3.0050975951249774</v>
      </c>
      <c r="X3" s="61">
        <f t="shared" ref="X3:X14" si="3">(N2-$N$14)*B3</f>
        <v>-2.1987734348014256</v>
      </c>
      <c r="Y3" s="61">
        <f>($N$14-Chile!$H$31)*B3</f>
        <v>-1.7093695998603184</v>
      </c>
      <c r="Z3" s="61">
        <f>(Chile!$H$31-N2)*B3</f>
        <v>3.9081430346617441</v>
      </c>
      <c r="AA3" s="61"/>
      <c r="AB3" s="61">
        <f>Chile!$I$31*E3</f>
        <v>6.1601254911470207</v>
      </c>
      <c r="AC3" s="61">
        <f>(Chile!I19-Chile!$I$31)*E3</f>
        <v>-7.0882511476304408</v>
      </c>
      <c r="AD3" s="61">
        <f>(P2-Chile!I19)*E3</f>
        <v>1.3879989817551215</v>
      </c>
      <c r="AE3" s="61">
        <f t="shared" ref="AE3:AE14" si="4">(P2-$P$14)*E3</f>
        <v>-2.5225713906662088</v>
      </c>
      <c r="AF3" s="61">
        <f>($P$14-Chile!$I$31)*E3</f>
        <v>-3.1776807752091112</v>
      </c>
      <c r="AG3" s="61">
        <f>(Chile!$I$31-P2)*E3</f>
        <v>5.7002521658753196</v>
      </c>
      <c r="AH3" s="61"/>
      <c r="AI3" s="61">
        <f>Chile!$J$31*H3</f>
        <v>-1.0701989274059083</v>
      </c>
      <c r="AJ3" s="61">
        <f>(Chile!J19-Chile!$J$31)*H3</f>
        <v>-17.99148593676642</v>
      </c>
      <c r="AK3" s="61">
        <f>(R2-Chile!J19)*H3</f>
        <v>7.4465591219537037</v>
      </c>
      <c r="AL3" s="61">
        <f t="shared" ref="AL3:AL14" si="5">(R2-$R$14)*H3</f>
        <v>-8.7311336829070125</v>
      </c>
      <c r="AM3" s="61">
        <f>($R$14-Chile!$J$31)*H3</f>
        <v>-1.8137931319057015</v>
      </c>
      <c r="AN3" s="62">
        <f>(Chile!$J$31-AP!R2)*H3</f>
        <v>21.371406754420786</v>
      </c>
    </row>
    <row r="4" spans="1:40" x14ac:dyDescent="0.25">
      <c r="A4" s="50">
        <v>2</v>
      </c>
      <c r="B4" s="54">
        <v>20.760950496175074</v>
      </c>
      <c r="C4" s="54">
        <v>18.716286865582372</v>
      </c>
      <c r="D4" s="54">
        <v>21.230176286725403</v>
      </c>
      <c r="E4" s="54">
        <v>19.075088066758724</v>
      </c>
      <c r="F4" s="54">
        <v>18.196188635247154</v>
      </c>
      <c r="G4" s="54">
        <v>16.809574418654996</v>
      </c>
      <c r="H4" s="54">
        <v>20.378322796533869</v>
      </c>
      <c r="I4" s="54">
        <v>15.653346957871415</v>
      </c>
      <c r="J4" s="54">
        <v>16.609321284617398</v>
      </c>
      <c r="K4" s="56">
        <v>18.694528026987474</v>
      </c>
      <c r="M4" s="47" t="s">
        <v>6</v>
      </c>
      <c r="N4" s="41">
        <f t="shared" si="0"/>
        <v>0.17525828513214697</v>
      </c>
      <c r="O4" s="42"/>
      <c r="P4" s="42">
        <f t="shared" si="1"/>
        <v>5.9127443885539345E-2</v>
      </c>
      <c r="Q4" s="42"/>
      <c r="R4" s="43">
        <f t="shared" si="2"/>
        <v>4.400289173828735E-2</v>
      </c>
      <c r="T4" s="30">
        <v>2</v>
      </c>
      <c r="U4" s="63">
        <f>Chile!$H$31*B4</f>
        <v>0.92266775561397718</v>
      </c>
      <c r="V4" s="61">
        <f>(Chile!H20-Chile!$H$31)*B4</f>
        <v>-5.1601703342920082</v>
      </c>
      <c r="W4" s="61">
        <f>(N3-Chile!H20)*B4</f>
        <v>2.5516401492616811</v>
      </c>
      <c r="X4" s="61">
        <f t="shared" si="3"/>
        <v>-2.2166885855867116</v>
      </c>
      <c r="Y4" s="61">
        <f>($N$14-Chile!$H$31)*B4</f>
        <v>-0.39184159944361557</v>
      </c>
      <c r="Z4" s="61">
        <f>(Chile!$H$31-N3)*B4</f>
        <v>2.6085301850303271</v>
      </c>
      <c r="AA4" s="61"/>
      <c r="AB4" s="61">
        <f>Chile!$I$31*E4</f>
        <v>1.2957559981671307</v>
      </c>
      <c r="AC4" s="61">
        <f>(Chile!I20-Chile!$I$31)*E4</f>
        <v>1.0318307860492024</v>
      </c>
      <c r="AD4" s="61">
        <f>(P3-Chile!I20)*E4</f>
        <v>-1.0243520544411882</v>
      </c>
      <c r="AE4" s="61">
        <f t="shared" si="4"/>
        <v>0.67589026488846726</v>
      </c>
      <c r="AF4" s="61">
        <f>($P$14-Chile!$I$31)*E4</f>
        <v>-0.668411533280453</v>
      </c>
      <c r="AG4" s="61">
        <f>(Chile!$I$31-P3)*E4</f>
        <v>-7.4787316080142663E-3</v>
      </c>
      <c r="AH4" s="61"/>
      <c r="AI4" s="61">
        <f>Chile!$J$31*H4</f>
        <v>-0.23927827218047676</v>
      </c>
      <c r="AJ4" s="61">
        <f>(Chile!J20-Chile!$J$31)*H4</f>
        <v>3.4518789187092698</v>
      </c>
      <c r="AK4" s="61">
        <f>(R3-Chile!J20)*H4</f>
        <v>-4.8963954160751886</v>
      </c>
      <c r="AL4" s="61">
        <f t="shared" si="5"/>
        <v>-1.0389832123090905</v>
      </c>
      <c r="AM4" s="61">
        <f>($R$14-Chile!$J$31)*H4</f>
        <v>-0.40553328505682801</v>
      </c>
      <c r="AN4" s="64">
        <f>(Chile!$J$31-AP!R3)*H4</f>
        <v>0.9555967306630152</v>
      </c>
    </row>
    <row r="5" spans="1:40" x14ac:dyDescent="0.25">
      <c r="A5" s="50">
        <v>3</v>
      </c>
      <c r="B5" s="54">
        <v>35.549354421710476</v>
      </c>
      <c r="C5" s="54">
        <v>38.966389926942185</v>
      </c>
      <c r="D5" s="54">
        <v>40.549387152391127</v>
      </c>
      <c r="E5" s="54">
        <v>41.77967331521436</v>
      </c>
      <c r="F5" s="54">
        <v>46.331729328024238</v>
      </c>
      <c r="G5" s="54">
        <v>52.74810205652809</v>
      </c>
      <c r="H5" s="54">
        <v>44.249998604715863</v>
      </c>
      <c r="I5" s="54">
        <v>46.552649119065741</v>
      </c>
      <c r="J5" s="54">
        <v>48.11341649628983</v>
      </c>
      <c r="K5" s="56">
        <v>46.197126502738541</v>
      </c>
      <c r="M5" s="48" t="s">
        <v>7</v>
      </c>
      <c r="N5" s="41">
        <f t="shared" si="0"/>
        <v>0.20566981407469684</v>
      </c>
      <c r="O5" s="42"/>
      <c r="P5" s="42">
        <f t="shared" si="1"/>
        <v>-8.0763870164522744E-2</v>
      </c>
      <c r="Q5" s="42"/>
      <c r="R5" s="43">
        <f t="shared" si="2"/>
        <v>0.2181682572763351</v>
      </c>
      <c r="T5" s="30">
        <v>3</v>
      </c>
      <c r="U5" s="63">
        <f>Chile!$H$31*B5</f>
        <v>1.5799008366138354</v>
      </c>
      <c r="V5" s="61">
        <f>(Chile!H21-Chile!$H$31)*B5</f>
        <v>-2.1330923783881492</v>
      </c>
      <c r="W5" s="61">
        <f>(N4-Chile!H21)*B5</f>
        <v>6.7835104352781981</v>
      </c>
      <c r="X5" s="61">
        <f t="shared" si="3"/>
        <v>5.3213755787220753</v>
      </c>
      <c r="Y5" s="61">
        <f>($N$14-Chile!$H$31)*B5</f>
        <v>-0.67095752183202617</v>
      </c>
      <c r="Z5" s="61">
        <f>(Chile!$H$31-N4)*B5</f>
        <v>-4.6504180568900493</v>
      </c>
      <c r="AA5" s="61"/>
      <c r="AB5" s="61">
        <f>Chile!$I$31*E5</f>
        <v>2.8380609363472868</v>
      </c>
      <c r="AC5" s="61">
        <f>(Chile!I21-Chile!$I$31)*E5</f>
        <v>-3.4801915310910383</v>
      </c>
      <c r="AD5" s="61">
        <f>(P4-Chile!I21)*E5</f>
        <v>3.1124558842452541</v>
      </c>
      <c r="AE5" s="61">
        <f t="shared" si="4"/>
        <v>1.0962688915785619</v>
      </c>
      <c r="AF5" s="61">
        <f>($P$14-Chile!$I$31)*E5</f>
        <v>-1.4640045384243461</v>
      </c>
      <c r="AG5" s="61">
        <f>(Chile!$I$31-P4)*E5</f>
        <v>0.36773564684578403</v>
      </c>
      <c r="AH5" s="61"/>
      <c r="AI5" s="61">
        <f>Chile!$J$31*H5</f>
        <v>-0.51957481073593714</v>
      </c>
      <c r="AJ5" s="61">
        <f>(Chile!J21-Chile!$J$31)*H5</f>
        <v>0.21635244531811557</v>
      </c>
      <c r="AK5" s="61">
        <f>(R4-Chile!J21)*H5</f>
        <v>2.2503502634404997</v>
      </c>
      <c r="AL5" s="61">
        <f t="shared" si="5"/>
        <v>3.3472878028853366</v>
      </c>
      <c r="AM5" s="61">
        <f>($R$14-Chile!$J$31)*H5</f>
        <v>-0.88058509412672092</v>
      </c>
      <c r="AN5" s="64">
        <f>(Chile!$J$31-AP!R4)*H5</f>
        <v>4.5662089366583158</v>
      </c>
    </row>
    <row r="6" spans="1:40" x14ac:dyDescent="0.25">
      <c r="A6" s="50">
        <v>4</v>
      </c>
      <c r="B6" s="54">
        <v>3.6823035870107743</v>
      </c>
      <c r="C6" s="54">
        <v>4.5598790494343087</v>
      </c>
      <c r="D6" s="54">
        <v>5.2870530993185962</v>
      </c>
      <c r="E6" s="54">
        <v>4.4396422811178695</v>
      </c>
      <c r="F6" s="54">
        <v>4.5718126457153678</v>
      </c>
      <c r="G6" s="54">
        <v>4.2495654452147908</v>
      </c>
      <c r="H6" s="54">
        <v>4.0810795883487403</v>
      </c>
      <c r="I6" s="54">
        <v>7.7576852885792844</v>
      </c>
      <c r="J6" s="54">
        <v>4.724129071883981</v>
      </c>
      <c r="K6" s="56">
        <v>4.971441609944808</v>
      </c>
      <c r="M6" s="48" t="s">
        <v>8</v>
      </c>
      <c r="N6" s="41">
        <f t="shared" si="0"/>
        <v>-4.9602227679960205E-2</v>
      </c>
      <c r="O6" s="42"/>
      <c r="P6" s="42">
        <f t="shared" si="1"/>
        <v>-0.11743300971602323</v>
      </c>
      <c r="Q6" s="42"/>
      <c r="R6" s="43">
        <f t="shared" si="2"/>
        <v>0.33464738854429971</v>
      </c>
      <c r="T6" s="30">
        <v>4</v>
      </c>
      <c r="U6" s="63">
        <f>Chile!$H$31*B6</f>
        <v>0.1636506376113406</v>
      </c>
      <c r="V6" s="61">
        <f>(Chile!H22-Chile!$H$31)*B6</f>
        <v>0.47929254197415794</v>
      </c>
      <c r="W6" s="61">
        <f>(N5-Chile!H22)*B6</f>
        <v>0.11439551452159666</v>
      </c>
      <c r="X6" s="61">
        <f t="shared" si="3"/>
        <v>0.66318775148501319</v>
      </c>
      <c r="Y6" s="61">
        <f>($N$14-Chile!$H$31)*B6</f>
        <v>-6.9499694989258606E-2</v>
      </c>
      <c r="Z6" s="61">
        <f>(Chile!$H$31-N5)*B6</f>
        <v>-0.59368805649575462</v>
      </c>
      <c r="AA6" s="61"/>
      <c r="AB6" s="61">
        <f>Chile!$I$31*E6</f>
        <v>0.30158147083471848</v>
      </c>
      <c r="AC6" s="61">
        <f>(Chile!I22-Chile!$I$31)*E6</f>
        <v>0.23991075226844188</v>
      </c>
      <c r="AD6" s="61">
        <f>(P5-Chile!I22)*E6</f>
        <v>-0.90005491587228958</v>
      </c>
      <c r="AE6" s="61">
        <f t="shared" si="4"/>
        <v>-0.5045743390267301</v>
      </c>
      <c r="AF6" s="61">
        <f>($P$14-Chile!$I$31)*E6</f>
        <v>-0.15556982457711754</v>
      </c>
      <c r="AG6" s="61">
        <f>(Chile!$I$31-P5)*E6</f>
        <v>0.66014416360384764</v>
      </c>
      <c r="AH6" s="61"/>
      <c r="AI6" s="61">
        <f>Chile!$J$31*H6</f>
        <v>-4.7919236645775E-2</v>
      </c>
      <c r="AJ6" s="61">
        <f>(Chile!J22-Chile!$J$31)*H6</f>
        <v>0.13019693562369763</v>
      </c>
      <c r="AK6" s="61">
        <f>(R5-Chile!J22)*H6</f>
        <v>0.808084322618145</v>
      </c>
      <c r="AL6" s="61">
        <f t="shared" si="5"/>
        <v>1.0194956755697953</v>
      </c>
      <c r="AM6" s="61">
        <f>($R$14-Chile!$J$31)*H6</f>
        <v>-8.121441732795262E-2</v>
      </c>
      <c r="AN6" s="64">
        <f>(Chile!$J$31-AP!R5)*H6</f>
        <v>0.34398981397400658</v>
      </c>
    </row>
    <row r="7" spans="1:40" x14ac:dyDescent="0.25">
      <c r="A7" s="50">
        <v>5</v>
      </c>
      <c r="B7" s="54">
        <v>32.419830047288904</v>
      </c>
      <c r="C7" s="54">
        <v>33.520322103396332</v>
      </c>
      <c r="D7" s="54">
        <v>32.044991615579548</v>
      </c>
      <c r="E7" s="54">
        <v>30.811734255937665</v>
      </c>
      <c r="F7" s="54">
        <v>29.617457737525417</v>
      </c>
      <c r="G7" s="54">
        <v>27.919573743552103</v>
      </c>
      <c r="H7" s="54">
        <v>27.193419567692612</v>
      </c>
      <c r="I7" s="54">
        <v>24.189873333011363</v>
      </c>
      <c r="J7" s="54">
        <v>31.955565457242212</v>
      </c>
      <c r="K7" s="56">
        <v>36.293626411610404</v>
      </c>
      <c r="M7" s="48" t="s">
        <v>9</v>
      </c>
      <c r="N7" s="41">
        <f t="shared" si="0"/>
        <v>0.1402504039284411</v>
      </c>
      <c r="O7" s="42"/>
      <c r="P7" s="42">
        <f t="shared" si="1"/>
        <v>-0.10530028579797863</v>
      </c>
      <c r="Q7" s="42"/>
      <c r="R7" s="43">
        <f t="shared" si="2"/>
        <v>8.0817689086789421E-2</v>
      </c>
      <c r="T7" s="30">
        <v>5</v>
      </c>
      <c r="U7" s="63">
        <f>Chile!$H$31*B7</f>
        <v>1.4408170682083969</v>
      </c>
      <c r="V7" s="61">
        <f>(Chile!H23-Chile!$H$31)*B7</f>
        <v>0.87893879800081187</v>
      </c>
      <c r="W7" s="61">
        <f>(N6-Chile!H23)*B7</f>
        <v>-3.9278516575604483</v>
      </c>
      <c r="X7" s="61">
        <f t="shared" si="3"/>
        <v>-2.4370218933073775</v>
      </c>
      <c r="Y7" s="61">
        <f>($N$14-Chile!$H$31)*B7</f>
        <v>-0.61189096625225858</v>
      </c>
      <c r="Z7" s="61">
        <f>(Chile!$H$31-N6)*B7</f>
        <v>3.048912859559636</v>
      </c>
      <c r="AA7" s="61"/>
      <c r="AB7" s="61">
        <f>Chile!$I$31*E7</f>
        <v>2.0930173080373584</v>
      </c>
      <c r="AC7" s="61">
        <f>(Chile!I23-Chile!$I$31)*E7</f>
        <v>-0.79977350103598799</v>
      </c>
      <c r="AD7" s="61">
        <f>(P6-Chile!I23)*E7</f>
        <v>-4.9115584952464237</v>
      </c>
      <c r="AE7" s="61">
        <f t="shared" si="4"/>
        <v>-4.631655799508728</v>
      </c>
      <c r="AF7" s="61">
        <f>($P$14-Chile!$I$31)*E7</f>
        <v>-1.0796761967736843</v>
      </c>
      <c r="AG7" s="61">
        <f>(Chile!$I$31-P6)*E7</f>
        <v>5.7113319962824125</v>
      </c>
      <c r="AH7" s="61"/>
      <c r="AI7" s="61">
        <f>Chile!$J$31*H7</f>
        <v>-0.31929980272679703</v>
      </c>
      <c r="AJ7" s="61">
        <f>(Chile!J23-Chile!$J$31)*H7</f>
        <v>0.22958871528193622</v>
      </c>
      <c r="AK7" s="61">
        <f>(R6-Chile!J23)*H7</f>
        <v>9.1899179313626522</v>
      </c>
      <c r="AL7" s="61">
        <f t="shared" si="5"/>
        <v>9.9606619163555354</v>
      </c>
      <c r="AM7" s="61">
        <f>($R$14-Chile!$J$31)*H7</f>
        <v>-0.54115526971094641</v>
      </c>
      <c r="AN7" s="64">
        <f>(Chile!$J$31-AP!R6)*H7</f>
        <v>-5.7894016410863554</v>
      </c>
    </row>
    <row r="8" spans="1:40" x14ac:dyDescent="0.25">
      <c r="A8" s="50">
        <v>6</v>
      </c>
      <c r="B8" s="54">
        <v>71.983103973396638</v>
      </c>
      <c r="C8" s="54">
        <v>73.407417014830941</v>
      </c>
      <c r="D8" s="54">
        <v>78.232591947688121</v>
      </c>
      <c r="E8" s="54">
        <v>82.078763381688489</v>
      </c>
      <c r="F8" s="54">
        <v>70.755918170184373</v>
      </c>
      <c r="G8" s="54">
        <v>70.996084437377064</v>
      </c>
      <c r="H8" s="54">
        <v>73.435846139652028</v>
      </c>
      <c r="I8" s="54">
        <v>74.981704438329544</v>
      </c>
      <c r="J8" s="54">
        <v>69.318376709783678</v>
      </c>
      <c r="K8" s="56">
        <v>79.370761520791731</v>
      </c>
      <c r="M8" s="48" t="s">
        <v>10</v>
      </c>
      <c r="N8" s="41">
        <f t="shared" si="0"/>
        <v>0.27497933383931111</v>
      </c>
      <c r="O8" s="42"/>
      <c r="P8" s="42">
        <f t="shared" si="1"/>
        <v>7.4637522334736459E-2</v>
      </c>
      <c r="Q8" s="42"/>
      <c r="R8" s="43">
        <f t="shared" si="2"/>
        <v>-4.2688670677825898E-2</v>
      </c>
      <c r="T8" s="30">
        <v>6</v>
      </c>
      <c r="U8" s="63">
        <f>Chile!$H$31*B8</f>
        <v>3.1991063702742215</v>
      </c>
      <c r="V8" s="61">
        <f>(Chile!H24-Chile!$H$31)*B8</f>
        <v>6.7589247876465863E-2</v>
      </c>
      <c r="W8" s="61">
        <f>(N7-Chile!H24)*B8</f>
        <v>6.8289637901411639</v>
      </c>
      <c r="X8" s="61">
        <f t="shared" si="3"/>
        <v>8.2551601306480169</v>
      </c>
      <c r="Y8" s="61">
        <f>($N$14-Chile!$H$31)*B8</f>
        <v>-1.3586070926303877</v>
      </c>
      <c r="Z8" s="61">
        <f>(Chile!$H$31-N7)*B8</f>
        <v>-6.8965530380176299</v>
      </c>
      <c r="AA8" s="61"/>
      <c r="AB8" s="61">
        <f>Chile!$I$31*E8</f>
        <v>5.5755469962574802</v>
      </c>
      <c r="AC8" s="61">
        <f>(Chile!I24-Chile!$I$31)*E8</f>
        <v>-1.4268920184592901</v>
      </c>
      <c r="AD8" s="61">
        <f>(P7-Chile!I24)*E8</f>
        <v>-12.791572219834652</v>
      </c>
      <c r="AE8" s="61">
        <f t="shared" si="4"/>
        <v>-11.342336385583051</v>
      </c>
      <c r="AF8" s="61">
        <f>($P$14-Chile!$I$31)*E8</f>
        <v>-2.8761278527108907</v>
      </c>
      <c r="AG8" s="61">
        <f>(Chile!$I$31-P7)*E8</f>
        <v>14.218464238293942</v>
      </c>
      <c r="AH8" s="61"/>
      <c r="AI8" s="61">
        <f>Chile!$J$31*H8</f>
        <v>-0.8622693121435886</v>
      </c>
      <c r="AJ8" s="61">
        <f>(Chile!J24-Chile!$J$31)*H8</f>
        <v>-0.57400440359620142</v>
      </c>
      <c r="AK8" s="61">
        <f>(R7-Chile!J24)*H8</f>
        <v>7.3711890968794931</v>
      </c>
      <c r="AL8" s="61">
        <f t="shared" si="5"/>
        <v>8.2585748294237522</v>
      </c>
      <c r="AM8" s="61">
        <f>($R$14-Chile!$J$31)*H8</f>
        <v>-1.46139013614046</v>
      </c>
      <c r="AN8" s="64">
        <f>(Chile!$J$31-AP!R7)*H8</f>
        <v>-4.3660193212846465</v>
      </c>
    </row>
    <row r="9" spans="1:40" x14ac:dyDescent="0.25">
      <c r="A9" s="50">
        <v>7</v>
      </c>
      <c r="B9" s="54">
        <v>12.52299130691393</v>
      </c>
      <c r="C9" s="54">
        <v>13.676209539008772</v>
      </c>
      <c r="D9" s="54">
        <v>15.010995015496293</v>
      </c>
      <c r="E9" s="54">
        <v>15.966555114164606</v>
      </c>
      <c r="F9" s="54">
        <v>14.533530509735414</v>
      </c>
      <c r="G9" s="54">
        <v>14.918827351198454</v>
      </c>
      <c r="H9" s="54">
        <v>17.158259228106868</v>
      </c>
      <c r="I9" s="54">
        <v>14.381531431649307</v>
      </c>
      <c r="J9" s="54">
        <v>12.922678801628459</v>
      </c>
      <c r="K9" s="56">
        <v>16.425795950513447</v>
      </c>
      <c r="M9" s="48" t="s">
        <v>11</v>
      </c>
      <c r="N9" s="41">
        <f t="shared" si="0"/>
        <v>0.11259559721141282</v>
      </c>
      <c r="O9" s="42"/>
      <c r="P9" s="42">
        <f t="shared" si="1"/>
        <v>-0.13006663050270884</v>
      </c>
      <c r="Q9" s="42"/>
      <c r="R9" s="43">
        <f t="shared" si="2"/>
        <v>-9.7416435596480624E-2</v>
      </c>
      <c r="T9" s="30">
        <v>7</v>
      </c>
      <c r="U9" s="63">
        <f>Chile!$H$31*B9</f>
        <v>0.55655256655288476</v>
      </c>
      <c r="V9" s="61">
        <f>(Chile!H25-Chile!$H$31)*B9</f>
        <v>2.1539558295023919</v>
      </c>
      <c r="W9" s="61">
        <f>(N8-Chile!H25)*B9</f>
        <v>0.73305541119539974</v>
      </c>
      <c r="X9" s="61">
        <f t="shared" si="3"/>
        <v>3.1233698286354539</v>
      </c>
      <c r="Y9" s="61">
        <f>($N$14-Chile!$H$31)*B9</f>
        <v>-0.23635858793766223</v>
      </c>
      <c r="Z9" s="61">
        <f>(Chile!$H$31-N8)*B9</f>
        <v>-2.8870112406977917</v>
      </c>
      <c r="AA9" s="61"/>
      <c r="AB9" s="61">
        <f>Chile!$I$31*E9</f>
        <v>1.0845957558276342</v>
      </c>
      <c r="AC9" s="61">
        <f>(Chile!I25-Chile!$I$31)*E9</f>
        <v>1.4249912677451093</v>
      </c>
      <c r="AD9" s="61">
        <f>(P8-Chile!I25)*E9</f>
        <v>-1.317882909630482</v>
      </c>
      <c r="AE9" s="61">
        <f t="shared" si="4"/>
        <v>0.66659356456374574</v>
      </c>
      <c r="AF9" s="61">
        <f>($P$14-Chile!$I$31)*E9</f>
        <v>-0.55948520644911859</v>
      </c>
      <c r="AG9" s="61">
        <f>(Chile!$I$31-P8)*E9</f>
        <v>-0.10710835811462716</v>
      </c>
      <c r="AH9" s="61"/>
      <c r="AI9" s="61">
        <f>Chile!$J$31*H9</f>
        <v>-0.20146891688380017</v>
      </c>
      <c r="AJ9" s="61">
        <f>(Chile!J25-Chile!$J$31)*H9</f>
        <v>-1.6145740881323605</v>
      </c>
      <c r="AK9" s="61">
        <f>(R8-Chile!J25)*H9</f>
        <v>1.0835797274227392</v>
      </c>
      <c r="AL9" s="61">
        <f t="shared" si="5"/>
        <v>-0.18954107723261512</v>
      </c>
      <c r="AM9" s="61">
        <f>($R$14-Chile!$J$31)*H9</f>
        <v>-0.34145328347700599</v>
      </c>
      <c r="AN9" s="64">
        <f>(Chile!$J$31-AP!R8)*H9</f>
        <v>5.2376456964863696</v>
      </c>
    </row>
    <row r="10" spans="1:40" x14ac:dyDescent="0.25">
      <c r="A10" s="50">
        <v>8</v>
      </c>
      <c r="B10" s="54">
        <v>24.593348830440835</v>
      </c>
      <c r="C10" s="54">
        <v>28.866828791096832</v>
      </c>
      <c r="D10" s="54">
        <v>29.883060718003037</v>
      </c>
      <c r="E10" s="54">
        <v>27.362451629432922</v>
      </c>
      <c r="F10" s="54">
        <v>25.705555379887269</v>
      </c>
      <c r="G10" s="54">
        <v>24.30494722945711</v>
      </c>
      <c r="H10" s="54">
        <v>23.803509743699227</v>
      </c>
      <c r="I10" s="54">
        <v>21.430338210968305</v>
      </c>
      <c r="J10" s="54">
        <v>22.498702047456106</v>
      </c>
      <c r="K10" s="56">
        <v>21.484656669781952</v>
      </c>
      <c r="M10" s="48" t="s">
        <v>12</v>
      </c>
      <c r="N10" s="41">
        <f t="shared" si="0"/>
        <v>4.5497087952436066E-2</v>
      </c>
      <c r="O10" s="42"/>
      <c r="P10" s="42">
        <f t="shared" si="1"/>
        <v>-7.9837567262262057E-3</v>
      </c>
      <c r="Q10" s="42"/>
      <c r="R10" s="43">
        <f t="shared" si="2"/>
        <v>0.31669342593542593</v>
      </c>
      <c r="T10" s="30">
        <v>8</v>
      </c>
      <c r="U10" s="63">
        <f>Chile!$H$31*B10</f>
        <v>1.0929889733418072</v>
      </c>
      <c r="V10" s="61">
        <f>(Chile!H26-Chile!$H$31)*B10</f>
        <v>-0.1478005955554853</v>
      </c>
      <c r="W10" s="61">
        <f>(N9-Chile!H26)*B10</f>
        <v>1.8239144212057652</v>
      </c>
      <c r="X10" s="61">
        <f t="shared" si="3"/>
        <v>2.1402880041480388</v>
      </c>
      <c r="Y10" s="61">
        <f>($N$14-Chile!$H$31)*B10</f>
        <v>-0.46417417849775916</v>
      </c>
      <c r="Z10" s="61">
        <f>(Chile!$H$31-N9)*B10</f>
        <v>-1.6761138256502797</v>
      </c>
      <c r="AA10" s="61"/>
      <c r="AB10" s="61">
        <f>Chile!$I$31*E10</f>
        <v>1.858710203555054</v>
      </c>
      <c r="AC10" s="61">
        <f>(Chile!I26-Chile!$I$31)*E10</f>
        <v>-0.93282079808111507</v>
      </c>
      <c r="AD10" s="61">
        <f>(P9-Chile!I26)*E10</f>
        <v>-4.4848312912076338</v>
      </c>
      <c r="AE10" s="61">
        <f t="shared" si="4"/>
        <v>-4.4588424531847064</v>
      </c>
      <c r="AF10" s="61">
        <f>($P$14-Chile!$I$31)*E10</f>
        <v>-0.95880963610404213</v>
      </c>
      <c r="AG10" s="61">
        <f>(Chile!$I$31-P9)*E10</f>
        <v>5.4176520892887492</v>
      </c>
      <c r="AH10" s="61"/>
      <c r="AI10" s="61">
        <f>Chile!$J$31*H10</f>
        <v>-0.27949614598666894</v>
      </c>
      <c r="AJ10" s="61">
        <f>(Chile!J26-Chile!$J$31)*H10</f>
        <v>1.1037047077246542</v>
      </c>
      <c r="AK10" s="61">
        <f>(R9-Chile!J26)*H10</f>
        <v>-3.1430616356552603</v>
      </c>
      <c r="AL10" s="61">
        <f t="shared" si="5"/>
        <v>-1.5656616391364537</v>
      </c>
      <c r="AM10" s="61">
        <f>($R$14-Chile!$J$31)*H10</f>
        <v>-0.47369528879415196</v>
      </c>
      <c r="AN10" s="64">
        <f>(Chile!$J$31-AP!R9)*H10</f>
        <v>3.9119175606745387</v>
      </c>
    </row>
    <row r="11" spans="1:40" x14ac:dyDescent="0.25">
      <c r="A11" s="50">
        <v>9</v>
      </c>
      <c r="B11" s="54">
        <v>15.736988185652747</v>
      </c>
      <c r="C11" s="54">
        <v>16.022396145835156</v>
      </c>
      <c r="D11" s="54">
        <v>15.615605068667238</v>
      </c>
      <c r="E11" s="54">
        <v>16.452975321241837</v>
      </c>
      <c r="F11" s="54">
        <v>16.092127946124773</v>
      </c>
      <c r="G11" s="54">
        <v>18.278194571433342</v>
      </c>
      <c r="H11" s="54">
        <v>16.321618768854439</v>
      </c>
      <c r="I11" s="54">
        <v>15.045486109856554</v>
      </c>
      <c r="J11" s="54">
        <v>18.293189012231249</v>
      </c>
      <c r="K11" s="56">
        <v>21.4905681335749</v>
      </c>
      <c r="M11" s="48" t="s">
        <v>13</v>
      </c>
      <c r="N11" s="41">
        <f t="shared" si="0"/>
        <v>0.92332354069078404</v>
      </c>
      <c r="O11" s="42"/>
      <c r="P11" s="42">
        <f t="shared" si="1"/>
        <v>0.90079207193428412</v>
      </c>
      <c r="Q11" s="42"/>
      <c r="R11" s="43">
        <f t="shared" si="2"/>
        <v>-0.23780187008094295</v>
      </c>
      <c r="T11" s="30">
        <v>9</v>
      </c>
      <c r="U11" s="63">
        <f>Chile!$H$31*B11</f>
        <v>0.69939050103004741</v>
      </c>
      <c r="V11" s="61">
        <f>(Chile!H27-Chile!$H$31)*B11</f>
        <v>0.4197063878307728</v>
      </c>
      <c r="W11" s="61">
        <f>(N10-Chile!H27)*B11</f>
        <v>-0.40310975327172993</v>
      </c>
      <c r="X11" s="61">
        <f t="shared" si="3"/>
        <v>0.31361610976214271</v>
      </c>
      <c r="Y11" s="61">
        <f>($N$14-Chile!$H$31)*B11</f>
        <v>-0.29701947520309979</v>
      </c>
      <c r="Z11" s="61">
        <f>(Chile!$H$31-N10)*B11</f>
        <v>-1.6596634559042919E-2</v>
      </c>
      <c r="AA11" s="61"/>
      <c r="AB11" s="61">
        <f>Chile!$I$31*E11</f>
        <v>1.1176379047678733</v>
      </c>
      <c r="AC11" s="61">
        <f>(Chile!I27-Chile!$I$31)*E11</f>
        <v>1.6189529594776444E-2</v>
      </c>
      <c r="AD11" s="61">
        <f>(P10-Chile!I27)*E11</f>
        <v>-1.2651839867500481</v>
      </c>
      <c r="AE11" s="61">
        <f t="shared" si="4"/>
        <v>-0.67246456523507137</v>
      </c>
      <c r="AF11" s="61">
        <f>($P$14-Chile!$I$31)*E11</f>
        <v>-0.57652989192020032</v>
      </c>
      <c r="AG11" s="61">
        <f>(Chile!$I$31-P10)*E11</f>
        <v>1.2489944571552716</v>
      </c>
      <c r="AH11" s="61"/>
      <c r="AI11" s="61">
        <f>Chile!$J$31*H11</f>
        <v>-0.1916452485905365</v>
      </c>
      <c r="AJ11" s="61">
        <f>(Chile!J27-Chile!$J$31)*H11</f>
        <v>1.7074202496981203</v>
      </c>
      <c r="AK11" s="61">
        <f>(R10-Chile!J27)*H11</f>
        <v>3.6531743636128771</v>
      </c>
      <c r="AL11" s="61">
        <f t="shared" si="5"/>
        <v>5.6853985602729393</v>
      </c>
      <c r="AM11" s="61">
        <f>($R$14-Chile!$J$31)*H11</f>
        <v>-0.32480394696194204</v>
      </c>
      <c r="AN11" s="64">
        <f>(Chile!$J$31-AP!R10)*H11</f>
        <v>-3.8571439874591786</v>
      </c>
    </row>
    <row r="12" spans="1:40" x14ac:dyDescent="0.25">
      <c r="A12" s="50">
        <v>10</v>
      </c>
      <c r="B12" s="54">
        <v>1.0016209907142035</v>
      </c>
      <c r="C12" s="54">
        <v>1.7371711969036163</v>
      </c>
      <c r="D12" s="54">
        <v>3.0923086793342187</v>
      </c>
      <c r="E12" s="54">
        <v>1.9264412302906528</v>
      </c>
      <c r="F12" s="54">
        <v>2.1561077715476498</v>
      </c>
      <c r="G12" s="54">
        <v>2.4613570788949306</v>
      </c>
      <c r="H12" s="54">
        <v>3.6617642175838014</v>
      </c>
      <c r="I12" s="54">
        <v>1.8238523296642188</v>
      </c>
      <c r="J12" s="54">
        <v>2.1695925784196417</v>
      </c>
      <c r="K12" s="56">
        <v>2.7909898388468926</v>
      </c>
      <c r="M12" s="48" t="s">
        <v>14</v>
      </c>
      <c r="N12" s="41">
        <f t="shared" si="0"/>
        <v>-9.4114453530795616E-2</v>
      </c>
      <c r="O12" s="42"/>
      <c r="P12" s="42">
        <f t="shared" si="1"/>
        <v>0.20192982169004167</v>
      </c>
      <c r="Q12" s="42"/>
      <c r="R12" s="43">
        <f t="shared" si="2"/>
        <v>-0.14257667487086609</v>
      </c>
      <c r="T12" s="30">
        <v>10</v>
      </c>
      <c r="U12" s="63">
        <f>Chile!$H$31*B12</f>
        <v>4.4514502919718785E-2</v>
      </c>
      <c r="V12" s="61">
        <f>(Chile!H28-Chile!$H$31)*B12</f>
        <v>0.1214647384677746</v>
      </c>
      <c r="W12" s="61">
        <f>(N11-Chile!H28)*B12</f>
        <v>0.7588409981889559</v>
      </c>
      <c r="X12" s="61">
        <f t="shared" si="3"/>
        <v>0.89921030324244933</v>
      </c>
      <c r="Y12" s="61">
        <f>($N$14-Chile!$H$31)*B12</f>
        <v>-1.8904566585718749E-2</v>
      </c>
      <c r="Z12" s="61">
        <f>(Chile!$H$31-N11)*B12</f>
        <v>-0.88030573665673051</v>
      </c>
      <c r="AA12" s="61"/>
      <c r="AB12" s="61">
        <f>Chile!$I$31*E12</f>
        <v>0.13086166472885591</v>
      </c>
      <c r="AC12" s="61">
        <f>(Chile!I28-Chile!$I$31)*E12</f>
        <v>4.4838019032814098E-2</v>
      </c>
      <c r="AD12" s="61">
        <f>(P11-Chile!I28)*E12</f>
        <v>1.5596233035314786</v>
      </c>
      <c r="AE12" s="61">
        <f t="shared" si="4"/>
        <v>1.6719658883102928</v>
      </c>
      <c r="AF12" s="61">
        <f>($P$14-Chile!$I$31)*E12</f>
        <v>-6.7504565746000167E-2</v>
      </c>
      <c r="AG12" s="61">
        <f>(Chile!$I$31-P11)*E12</f>
        <v>-1.6044613225642927</v>
      </c>
      <c r="AH12" s="61"/>
      <c r="AI12" s="61">
        <f>Chile!$J$31*H12</f>
        <v>-4.2995717746937258E-2</v>
      </c>
      <c r="AJ12" s="61">
        <f>(Chile!J28-Chile!$J$31)*H12</f>
        <v>1.0699987725768958</v>
      </c>
      <c r="AK12" s="61">
        <f>(R11-Chile!J28)*H12</f>
        <v>-1.8977774335668676</v>
      </c>
      <c r="AL12" s="61">
        <f t="shared" si="5"/>
        <v>-0.75490871545584348</v>
      </c>
      <c r="AM12" s="61">
        <f>($R$14-Chile!$J$31)*H12</f>
        <v>-7.2869945534128122E-2</v>
      </c>
      <c r="AN12" s="64">
        <f>(Chile!$J$31-AP!R11)*H12</f>
        <v>-2.0918960262785564E-2</v>
      </c>
    </row>
    <row r="13" spans="1:40" x14ac:dyDescent="0.25">
      <c r="A13" s="50">
        <v>11</v>
      </c>
      <c r="B13" s="54">
        <v>87.037564032906303</v>
      </c>
      <c r="C13" s="54">
        <v>81.602122238639637</v>
      </c>
      <c r="D13" s="54">
        <v>75.362628984101306</v>
      </c>
      <c r="E13" s="54">
        <v>78.846071257297695</v>
      </c>
      <c r="F13" s="54">
        <v>91.425174077144263</v>
      </c>
      <c r="G13" s="54">
        <v>90.362070031680148</v>
      </c>
      <c r="H13" s="54">
        <v>94.767444367244138</v>
      </c>
      <c r="I13" s="54">
        <v>76.901123203626753</v>
      </c>
      <c r="J13" s="54">
        <v>76.44452072276863</v>
      </c>
      <c r="K13" s="56">
        <v>81.255817263352682</v>
      </c>
      <c r="M13" s="48" t="s">
        <v>15</v>
      </c>
      <c r="N13" s="41">
        <f t="shared" si="0"/>
        <v>-0.12461667408822144</v>
      </c>
      <c r="O13" s="42"/>
      <c r="P13" s="42">
        <f t="shared" si="1"/>
        <v>0.35402348988087129</v>
      </c>
      <c r="Q13" s="42"/>
      <c r="R13" s="43">
        <f t="shared" si="2"/>
        <v>-0.2339005641899283</v>
      </c>
      <c r="T13" s="30">
        <v>11</v>
      </c>
      <c r="U13" s="63">
        <f>Chile!$H$31*B13</f>
        <v>3.8681636409250593</v>
      </c>
      <c r="V13" s="61">
        <f>(Chile!H29-Chile!$H$31)*B13</f>
        <v>0.63258080073731016</v>
      </c>
      <c r="W13" s="61">
        <f>(N12-Chile!H29)*B13</f>
        <v>-12.692237217270977</v>
      </c>
      <c r="X13" s="61">
        <f t="shared" si="3"/>
        <v>-10.416911865477902</v>
      </c>
      <c r="Y13" s="61">
        <f>($N$14-Chile!$H$31)*B13</f>
        <v>-1.6427445510557666</v>
      </c>
      <c r="Z13" s="61">
        <f>(Chile!$H$31-N12)*B13</f>
        <v>12.059656416533667</v>
      </c>
      <c r="AA13" s="61"/>
      <c r="AB13" s="61">
        <f>Chile!$I$31*E13</f>
        <v>5.3559527172823485</v>
      </c>
      <c r="AC13" s="61">
        <f>(Chile!I29-Chile!$I$31)*E13</f>
        <v>5.2879629048044841</v>
      </c>
      <c r="AD13" s="61">
        <f>(P12-Chile!I29)*E13</f>
        <v>5.2774574878596106</v>
      </c>
      <c r="AE13" s="61">
        <f t="shared" si="4"/>
        <v>13.328271248072248</v>
      </c>
      <c r="AF13" s="61">
        <f>($P$14-Chile!$I$31)*E13</f>
        <v>-2.7628508554081534</v>
      </c>
      <c r="AG13" s="61">
        <f>(Chile!$I$31-P12)*E13</f>
        <v>-10.565420392664095</v>
      </c>
      <c r="AH13" s="61"/>
      <c r="AI13" s="61">
        <f>Chile!$J$31*H13</f>
        <v>-1.1127407575961323</v>
      </c>
      <c r="AJ13" s="61">
        <f>(Chile!J29-Chile!$J$31)*H13</f>
        <v>-0.99097207659763442</v>
      </c>
      <c r="AK13" s="61">
        <f>(R12-Chile!J29)*H13</f>
        <v>-11.40791426969769</v>
      </c>
      <c r="AL13" s="61">
        <f t="shared" si="5"/>
        <v>-10.512992525964563</v>
      </c>
      <c r="AM13" s="61">
        <f>($R$14-Chile!$J$31)*H13</f>
        <v>-1.8858938203307616</v>
      </c>
      <c r="AN13" s="64">
        <f>(Chile!$J$31-AP!R12)*H13</f>
        <v>1.0697796251026108</v>
      </c>
    </row>
    <row r="14" spans="1:40" x14ac:dyDescent="0.25">
      <c r="A14" s="50">
        <v>12</v>
      </c>
      <c r="B14" s="54">
        <v>22.950415557153768</v>
      </c>
      <c r="C14" s="54">
        <v>23.808769198583246</v>
      </c>
      <c r="D14" s="54">
        <v>19.82914075516922</v>
      </c>
      <c r="E14" s="54">
        <v>20.09041110147869</v>
      </c>
      <c r="F14" s="54">
        <v>23.73789387926622</v>
      </c>
      <c r="G14" s="54">
        <v>24.657737353742945</v>
      </c>
      <c r="H14" s="54">
        <v>27.202888552765575</v>
      </c>
      <c r="I14" s="54">
        <v>24.435911194088721</v>
      </c>
      <c r="J14" s="54">
        <v>19.553027671674879</v>
      </c>
      <c r="K14" s="56">
        <v>20.840117572677965</v>
      </c>
      <c r="M14" s="47" t="s">
        <v>29</v>
      </c>
      <c r="N14" s="44">
        <f t="shared" si="0"/>
        <v>2.5568490049054315E-2</v>
      </c>
      <c r="O14" s="45"/>
      <c r="P14" s="45">
        <f t="shared" si="1"/>
        <v>3.2888155624294181E-2</v>
      </c>
      <c r="Q14" s="45"/>
      <c r="R14" s="46">
        <f t="shared" si="2"/>
        <v>-3.1642032746040327E-2</v>
      </c>
      <c r="T14" s="31">
        <v>12</v>
      </c>
      <c r="U14" s="65">
        <f>Chile!$H$31*B14</f>
        <v>1.0199729736087226</v>
      </c>
      <c r="V14" s="23">
        <f>(Chile!H30-Chile!$H$31)*B14</f>
        <v>0.46909948534970214</v>
      </c>
      <c r="W14" s="23">
        <f>(N13-Chile!H30)*B14</f>
        <v>-4.3490769146335024</v>
      </c>
      <c r="X14" s="23">
        <f t="shared" si="3"/>
        <v>-3.4468119274698257</v>
      </c>
      <c r="Y14" s="23">
        <f>($N$14-Chile!$H$31)*B14</f>
        <v>-0.43316550181397506</v>
      </c>
      <c r="Z14" s="23">
        <f>(Chile!$H$31-N13)*B14</f>
        <v>3.8799774292838007</v>
      </c>
      <c r="AA14" s="23"/>
      <c r="AB14" s="23">
        <f>Chile!$I$31*E14</f>
        <v>1.3647261076476895</v>
      </c>
      <c r="AC14" s="23">
        <f>(Chile!I30-Chile!$I$31)*E14</f>
        <v>0.91877448454656807</v>
      </c>
      <c r="AD14" s="23">
        <f>(P13-Chile!I30)*E14</f>
        <v>4.8289768590926281</v>
      </c>
      <c r="AE14" s="23">
        <f t="shared" si="4"/>
        <v>6.4517408844254058</v>
      </c>
      <c r="AF14" s="23">
        <f>($P$14-Chile!$I$31)*E14</f>
        <v>-0.7039895407862109</v>
      </c>
      <c r="AG14" s="23">
        <f>(Chile!$I$31-P13)*E14</f>
        <v>-5.7477513436391963</v>
      </c>
      <c r="AH14" s="23"/>
      <c r="AI14" s="23">
        <f>Chile!$J$31*H14</f>
        <v>-0.31941098569362819</v>
      </c>
      <c r="AJ14" s="23">
        <f>(Chile!J30-Chile!$J$31)*H14</f>
        <v>-0.22053873428442389</v>
      </c>
      <c r="AK14" s="23">
        <f>(R13-Chile!J30)*H14</f>
        <v>-5.8228212601095581</v>
      </c>
      <c r="AL14" s="23">
        <f t="shared" si="5"/>
        <v>-5.502016289714116</v>
      </c>
      <c r="AM14" s="23">
        <f>($R$14-Chile!$J$31)*H14</f>
        <v>-0.5413437046798657</v>
      </c>
      <c r="AN14" s="66">
        <f>(Chile!$J$31-AP!R13)*H14</f>
        <v>-8.4073503670210723</v>
      </c>
    </row>
    <row r="15" spans="1:40" x14ac:dyDescent="0.25">
      <c r="A15" s="51">
        <v>13</v>
      </c>
      <c r="B15" s="57">
        <v>418.8060316188816</v>
      </c>
      <c r="C15" s="57">
        <v>421.58681802519339</v>
      </c>
      <c r="D15" s="57">
        <v>421.16452631988813</v>
      </c>
      <c r="E15" s="57">
        <v>429.51426947081291</v>
      </c>
      <c r="F15" s="57">
        <v>434.09570852326243</v>
      </c>
      <c r="G15" s="57">
        <v>436.39622282089721</v>
      </c>
      <c r="H15" s="57">
        <v>443.64020160802403</v>
      </c>
      <c r="I15" s="57">
        <v>394.64538001017007</v>
      </c>
      <c r="J15" s="57">
        <v>399.61671529661277</v>
      </c>
      <c r="K15" s="58">
        <v>429.602523821283</v>
      </c>
    </row>
    <row r="17" spans="2:17" x14ac:dyDescent="0.25">
      <c r="B17" s="15"/>
      <c r="C17" s="13"/>
      <c r="D17" s="13"/>
      <c r="E17" s="37"/>
      <c r="F17" s="13"/>
      <c r="G17" s="13"/>
      <c r="H17" s="13"/>
      <c r="I17" s="13"/>
      <c r="J17" s="13"/>
      <c r="K17" s="13"/>
    </row>
    <row r="18" spans="2:17" x14ac:dyDescent="0.25">
      <c r="P18" s="15"/>
      <c r="Q18" s="15"/>
    </row>
    <row r="22" spans="2:17" x14ac:dyDescent="0.25">
      <c r="H22" s="15"/>
    </row>
    <row r="23" spans="2:17" x14ac:dyDescent="0.25">
      <c r="H23" s="15"/>
    </row>
    <row r="24" spans="2:17" x14ac:dyDescent="0.25">
      <c r="H24" s="15"/>
    </row>
    <row r="32" spans="2:17" x14ac:dyDescent="0.25">
      <c r="B32" s="19"/>
    </row>
  </sheetData>
  <mergeCells count="4">
    <mergeCell ref="A1:K1"/>
    <mergeCell ref="AB1:AG1"/>
    <mergeCell ref="AI1:AN1"/>
    <mergeCell ref="U1:Z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Normal="100" workbookViewId="0">
      <selection activeCell="L19" sqref="L19"/>
    </sheetView>
  </sheetViews>
  <sheetFormatPr defaultColWidth="9.21875" defaultRowHeight="13.8" x14ac:dyDescent="0.25"/>
  <cols>
    <col min="1" max="1" width="9.21875" style="1"/>
    <col min="2" max="2" width="8.44140625" style="1" bestFit="1" customWidth="1"/>
    <col min="3" max="10" width="9.21875" style="1" bestFit="1" customWidth="1"/>
    <col min="11" max="11" width="10" style="1" bestFit="1" customWidth="1"/>
    <col min="12" max="12" width="9.21875" style="1"/>
    <col min="13" max="13" width="4" style="1" bestFit="1" customWidth="1"/>
    <col min="14" max="14" width="10.77734375" style="1" bestFit="1" customWidth="1"/>
    <col min="15" max="15" width="1.77734375" style="1" customWidth="1"/>
    <col min="16" max="16" width="10.77734375" style="1" bestFit="1" customWidth="1"/>
    <col min="17" max="17" width="1.77734375" style="1" customWidth="1"/>
    <col min="18" max="21" width="10.77734375" style="1" bestFit="1" customWidth="1"/>
    <col min="22" max="24" width="9.21875" style="1"/>
    <col min="25" max="25" width="6.21875" style="1" bestFit="1" customWidth="1"/>
    <col min="26" max="26" width="9.21875" style="1"/>
    <col min="27" max="27" width="1.77734375" style="1" customWidth="1"/>
    <col min="28" max="33" width="9.21875" style="1"/>
    <col min="34" max="34" width="1.77734375" style="1" customWidth="1"/>
    <col min="35" max="16384" width="9.21875" style="1"/>
  </cols>
  <sheetData>
    <row r="1" spans="1:40" ht="15.6" x14ac:dyDescent="0.25">
      <c r="A1" s="84" t="s">
        <v>52</v>
      </c>
      <c r="B1" s="84" t="s">
        <v>0</v>
      </c>
      <c r="C1" s="84" t="s">
        <v>0</v>
      </c>
      <c r="D1" s="84" t="s">
        <v>0</v>
      </c>
      <c r="E1" s="84" t="s">
        <v>0</v>
      </c>
      <c r="F1" s="84" t="s">
        <v>0</v>
      </c>
      <c r="G1" s="84" t="s">
        <v>0</v>
      </c>
      <c r="H1" s="84" t="s">
        <v>0</v>
      </c>
      <c r="I1" s="84" t="s">
        <v>0</v>
      </c>
      <c r="J1" s="84" t="s">
        <v>0</v>
      </c>
      <c r="K1" s="84" t="s">
        <v>0</v>
      </c>
      <c r="N1" s="2" t="s">
        <v>1</v>
      </c>
      <c r="O1" s="3"/>
      <c r="P1" s="3" t="s">
        <v>2</v>
      </c>
      <c r="Q1" s="3"/>
      <c r="R1" s="4" t="s">
        <v>3</v>
      </c>
      <c r="U1" s="83" t="s">
        <v>1</v>
      </c>
      <c r="V1" s="83"/>
      <c r="W1" s="83"/>
      <c r="X1" s="83"/>
      <c r="Y1" s="83"/>
      <c r="Z1" s="83"/>
      <c r="AA1" s="9"/>
      <c r="AB1" s="83" t="s">
        <v>2</v>
      </c>
      <c r="AC1" s="83"/>
      <c r="AD1" s="83"/>
      <c r="AE1" s="83"/>
      <c r="AF1" s="83"/>
      <c r="AG1" s="83"/>
      <c r="AH1" s="9"/>
      <c r="AI1" s="83" t="s">
        <v>3</v>
      </c>
      <c r="AJ1" s="83"/>
      <c r="AK1" s="83"/>
      <c r="AL1" s="83"/>
      <c r="AM1" s="83"/>
      <c r="AN1" s="83"/>
    </row>
    <row r="2" spans="1:40" ht="15.6" x14ac:dyDescent="0.3">
      <c r="A2" s="52" t="s">
        <v>36</v>
      </c>
      <c r="B2" s="52">
        <v>41275</v>
      </c>
      <c r="C2" s="52">
        <v>41640</v>
      </c>
      <c r="D2" s="52">
        <v>42005</v>
      </c>
      <c r="E2" s="52">
        <v>42370</v>
      </c>
      <c r="F2" s="52">
        <v>42736</v>
      </c>
      <c r="G2" s="52">
        <v>43101</v>
      </c>
      <c r="H2" s="52">
        <v>43466</v>
      </c>
      <c r="I2" s="52">
        <v>43831</v>
      </c>
      <c r="J2" s="52">
        <v>44197</v>
      </c>
      <c r="K2" s="52">
        <v>44562</v>
      </c>
      <c r="M2" s="47" t="s">
        <v>4</v>
      </c>
      <c r="N2" s="38">
        <f t="shared" ref="N2:N14" si="0">(E3-B3)/B3</f>
        <v>5.2341858357028113E-2</v>
      </c>
      <c r="O2" s="39"/>
      <c r="P2" s="39">
        <f t="shared" ref="P2:P14" si="1">(H3-E3)/E3</f>
        <v>-4.9714565222944193E-2</v>
      </c>
      <c r="Q2" s="39"/>
      <c r="R2" s="40">
        <f t="shared" ref="R2:R14" si="2">(K3-H3)/H3</f>
        <v>-9.4803556944906289E-2</v>
      </c>
      <c r="T2" s="9" t="s">
        <v>36</v>
      </c>
      <c r="U2" s="10" t="s">
        <v>30</v>
      </c>
      <c r="V2" s="9" t="s">
        <v>31</v>
      </c>
      <c r="W2" s="9" t="s">
        <v>32</v>
      </c>
      <c r="X2" s="9" t="s">
        <v>33</v>
      </c>
      <c r="Y2" s="11" t="s">
        <v>35</v>
      </c>
      <c r="Z2" s="9" t="s">
        <v>34</v>
      </c>
      <c r="AA2" s="9"/>
      <c r="AB2" s="9" t="s">
        <v>30</v>
      </c>
      <c r="AC2" s="9" t="s">
        <v>31</v>
      </c>
      <c r="AD2" s="9" t="s">
        <v>32</v>
      </c>
      <c r="AE2" s="9" t="s">
        <v>33</v>
      </c>
      <c r="AF2" s="11" t="s">
        <v>35</v>
      </c>
      <c r="AG2" s="9" t="s">
        <v>34</v>
      </c>
      <c r="AH2" s="9"/>
      <c r="AI2" s="9" t="s">
        <v>30</v>
      </c>
      <c r="AJ2" s="9" t="s">
        <v>31</v>
      </c>
      <c r="AK2" s="9" t="s">
        <v>32</v>
      </c>
      <c r="AL2" s="9" t="s">
        <v>33</v>
      </c>
      <c r="AM2" s="11" t="s">
        <v>35</v>
      </c>
      <c r="AN2" s="4" t="s">
        <v>34</v>
      </c>
    </row>
    <row r="3" spans="1:40" x14ac:dyDescent="0.25">
      <c r="A3" s="49">
        <v>1</v>
      </c>
      <c r="B3" s="54">
        <v>105.922756579017</v>
      </c>
      <c r="C3" s="54">
        <v>106.39927495397529</v>
      </c>
      <c r="D3" s="54">
        <v>109.18478872964566</v>
      </c>
      <c r="E3" s="54">
        <v>111.46695050066188</v>
      </c>
      <c r="F3" s="54">
        <v>104.81859479466965</v>
      </c>
      <c r="G3" s="54">
        <v>108.48097912535327</v>
      </c>
      <c r="H3" s="54">
        <v>105.92541951979403</v>
      </c>
      <c r="I3" s="54">
        <v>94.261021407181147</v>
      </c>
      <c r="J3" s="54">
        <v>89.990638050713372</v>
      </c>
      <c r="K3" s="55">
        <v>95.883312978436152</v>
      </c>
      <c r="M3" s="47" t="s">
        <v>5</v>
      </c>
      <c r="N3" s="41">
        <f t="shared" si="0"/>
        <v>-0.50263224684535102</v>
      </c>
      <c r="O3" s="42"/>
      <c r="P3" s="42">
        <f t="shared" si="1"/>
        <v>0.2556063401004906</v>
      </c>
      <c r="Q3" s="42"/>
      <c r="R3" s="43">
        <f t="shared" si="2"/>
        <v>0.31268390537926261</v>
      </c>
      <c r="T3" s="29">
        <v>1</v>
      </c>
      <c r="U3" s="60">
        <f>Chile!$H$31*B3</f>
        <v>4.7074680949320209</v>
      </c>
      <c r="V3" s="61">
        <f>(Chile!H19-Chile!$H$31)*B3</f>
        <v>-1.0561514748954768</v>
      </c>
      <c r="W3" s="61">
        <f>(N2-Chile!H19)*B3</f>
        <v>1.892877301608332</v>
      </c>
      <c r="X3" s="61">
        <f t="shared" ref="X3:X14" si="3">(N2-$N$14)*B3</f>
        <v>-2.6039435750115696</v>
      </c>
      <c r="Y3" s="61">
        <f>($N$14-Chile!$H$31)*B3</f>
        <v>3.440669401724425</v>
      </c>
      <c r="Z3" s="61">
        <f>(Chile!$H$31-N2)*B3</f>
        <v>-0.83672582671285534</v>
      </c>
      <c r="AA3" s="61"/>
      <c r="AB3" s="61">
        <f>Chile!$I$31*E3</f>
        <v>7.5718638468741704</v>
      </c>
      <c r="AC3" s="61">
        <f>(Chile!I19-Chile!$I$31)*E3</f>
        <v>-8.7126914345236237</v>
      </c>
      <c r="AD3" s="61">
        <f>(P2-Chile!I19)*E3</f>
        <v>-4.400703393218393</v>
      </c>
      <c r="AE3" s="61">
        <f t="shared" ref="AE3:AE14" si="4">(P2-$P$14)*E3</f>
        <v>-10.43717813216837</v>
      </c>
      <c r="AF3" s="61">
        <f>($P$14-Chile!$I$31)*E3</f>
        <v>-2.6762166955736464</v>
      </c>
      <c r="AG3" s="61">
        <f>(Chile!$I$31-P2)*E3</f>
        <v>13.113394827742017</v>
      </c>
      <c r="AH3" s="61"/>
      <c r="AI3" s="61">
        <f>Chile!$J$31*H3</f>
        <v>-1.2437555149042727</v>
      </c>
      <c r="AJ3" s="61">
        <f>(Chile!J19-Chile!$J$31)*H3</f>
        <v>-20.909206019684863</v>
      </c>
      <c r="AK3" s="61">
        <f>(R2-Chile!J19)*H3</f>
        <v>12.110854993231252</v>
      </c>
      <c r="AL3" s="61">
        <f t="shared" ref="AL3:AL14" si="5">(R2-$R$14)*H3</f>
        <v>-6.3430400487563343</v>
      </c>
      <c r="AM3" s="61">
        <f>($R$14-Chile!$J$31)*H3</f>
        <v>-2.4553109776972746</v>
      </c>
      <c r="AN3" s="62">
        <f>(Chile!$J$31-AP!R2)*H3</f>
        <v>24.837256262724352</v>
      </c>
    </row>
    <row r="4" spans="1:40" x14ac:dyDescent="0.25">
      <c r="A4" s="50">
        <v>2</v>
      </c>
      <c r="B4" s="54">
        <v>6.0925925494910667</v>
      </c>
      <c r="C4" s="54">
        <v>7.6379854356010677</v>
      </c>
      <c r="D4" s="54">
        <v>6.5380250261714137</v>
      </c>
      <c r="E4" s="54">
        <v>3.0302590672271266</v>
      </c>
      <c r="F4" s="54">
        <v>2.6799716267023288</v>
      </c>
      <c r="G4" s="54">
        <v>4.0774640292704349</v>
      </c>
      <c r="H4" s="54">
        <v>3.8048124969573789</v>
      </c>
      <c r="I4" s="54">
        <v>2.2825697528363018</v>
      </c>
      <c r="J4" s="54">
        <v>4.5289918339599486</v>
      </c>
      <c r="K4" s="56">
        <v>4.9945161277418357</v>
      </c>
      <c r="M4" s="47" t="s">
        <v>6</v>
      </c>
      <c r="N4" s="41">
        <f t="shared" si="0"/>
        <v>0.11824417664191958</v>
      </c>
      <c r="O4" s="42"/>
      <c r="P4" s="42">
        <f t="shared" si="1"/>
        <v>-6.0797702226078866E-2</v>
      </c>
      <c r="Q4" s="42"/>
      <c r="R4" s="43">
        <f t="shared" si="2"/>
        <v>6.8012067730803982E-2</v>
      </c>
      <c r="T4" s="30">
        <v>2</v>
      </c>
      <c r="U4" s="63">
        <f>Chile!$H$31*B4</f>
        <v>0.27076981347963991</v>
      </c>
      <c r="V4" s="61">
        <f>(Chile!H20-Chile!$H$31)*B4</f>
        <v>-1.5143244688437794</v>
      </c>
      <c r="W4" s="61">
        <f>(N3-Chile!H20)*B4</f>
        <v>-1.8187788268998006</v>
      </c>
      <c r="X4" s="61">
        <f t="shared" si="3"/>
        <v>-3.5310078578909061</v>
      </c>
      <c r="Y4" s="61">
        <f>($N$14-Chile!$H$31)*B4</f>
        <v>0.19790456214732566</v>
      </c>
      <c r="Z4" s="61">
        <f>(Chile!$H$31-N3)*B4</f>
        <v>3.3331032957435802</v>
      </c>
      <c r="AA4" s="61"/>
      <c r="AB4" s="61">
        <f>Chile!$I$31*E4</f>
        <v>0.20584315776776796</v>
      </c>
      <c r="AC4" s="61">
        <f>(Chile!I20-Chile!$I$31)*E4</f>
        <v>0.16391612894927968</v>
      </c>
      <c r="AD4" s="61">
        <f>(P3-Chile!I20)*E4</f>
        <v>0.40479414301320471</v>
      </c>
      <c r="AE4" s="61">
        <f t="shared" si="4"/>
        <v>0.64146394353241321</v>
      </c>
      <c r="AF4" s="61">
        <f>($P$14-Chile!$I$31)*E4</f>
        <v>-7.2753671569928763E-2</v>
      </c>
      <c r="AG4" s="61">
        <f>(Chile!$I$31-P3)*E4</f>
        <v>-0.56871027196248436</v>
      </c>
      <c r="AH4" s="61"/>
      <c r="AI4" s="61">
        <f>Chile!$J$31*H4</f>
        <v>-4.4675362606264028E-2</v>
      </c>
      <c r="AJ4" s="61">
        <f>(Chile!J20-Chile!$J$31)*H4</f>
        <v>0.64449622174611265</v>
      </c>
      <c r="AK4" s="61">
        <f>(R3-Chile!J20)*H4</f>
        <v>0.58988277164460834</v>
      </c>
      <c r="AL4" s="61">
        <f t="shared" si="5"/>
        <v>1.322573101417015</v>
      </c>
      <c r="AM4" s="61">
        <f>($R$14-Chile!$J$31)*H4</f>
        <v>-8.8194108026294044E-2</v>
      </c>
      <c r="AN4" s="64">
        <f>(Chile!$J$31-AP!R3)*H4</f>
        <v>0.17841833300906765</v>
      </c>
    </row>
    <row r="5" spans="1:40" x14ac:dyDescent="0.25">
      <c r="A5" s="50">
        <v>3</v>
      </c>
      <c r="B5" s="54">
        <v>44.542481893641487</v>
      </c>
      <c r="C5" s="54">
        <v>44.652829176897853</v>
      </c>
      <c r="D5" s="54">
        <v>50.124990876989784</v>
      </c>
      <c r="E5" s="54">
        <v>49.809370990742735</v>
      </c>
      <c r="F5" s="54">
        <v>52.709430630104457</v>
      </c>
      <c r="G5" s="54">
        <v>44.256577426357296</v>
      </c>
      <c r="H5" s="54">
        <v>46.781075685179268</v>
      </c>
      <c r="I5" s="54">
        <v>45.305862880757367</v>
      </c>
      <c r="J5" s="54">
        <v>43.183635347791579</v>
      </c>
      <c r="K5" s="56">
        <v>49.962753373199547</v>
      </c>
      <c r="M5" s="48" t="s">
        <v>7</v>
      </c>
      <c r="N5" s="41">
        <f t="shared" si="0"/>
        <v>0.1345302378563685</v>
      </c>
      <c r="O5" s="42"/>
      <c r="P5" s="42">
        <f t="shared" si="1"/>
        <v>-0.16304322603245455</v>
      </c>
      <c r="Q5" s="42"/>
      <c r="R5" s="43">
        <f t="shared" si="2"/>
        <v>2.0404258586938107E-2</v>
      </c>
      <c r="T5" s="30">
        <v>3</v>
      </c>
      <c r="U5" s="63">
        <f>Chile!$H$31*B5</f>
        <v>1.9795775634576147</v>
      </c>
      <c r="V5" s="61">
        <f>(Chile!H21-Chile!$H$31)*B5</f>
        <v>-2.6727131951457586</v>
      </c>
      <c r="W5" s="61">
        <f>(N4-Chile!H21)*B5</f>
        <v>5.9600247287893922</v>
      </c>
      <c r="X5" s="61">
        <f t="shared" si="3"/>
        <v>1.8404462945012827</v>
      </c>
      <c r="Y5" s="61">
        <f>($N$14-Chile!$H$31)*B5</f>
        <v>1.4468652391423511</v>
      </c>
      <c r="Z5" s="61">
        <f>(Chile!$H$31-N4)*B5</f>
        <v>-3.2873115336436336</v>
      </c>
      <c r="AA5" s="61"/>
      <c r="AB5" s="61">
        <f>Chile!$I$31*E5</f>
        <v>3.3835120970507622</v>
      </c>
      <c r="AC5" s="61">
        <f>(Chile!I21-Chile!$I$31)*E5</f>
        <v>-4.1490547277168224</v>
      </c>
      <c r="AD5" s="61">
        <f>(P4-Chile!I21)*E5</f>
        <v>-2.2627526748974076</v>
      </c>
      <c r="AE5" s="61">
        <f t="shared" si="4"/>
        <v>-5.2159312290693567</v>
      </c>
      <c r="AF5" s="61">
        <f>($P$14-Chile!$I$31)*E5</f>
        <v>-1.1958761735448735</v>
      </c>
      <c r="AG5" s="61">
        <f>(Chile!$I$31-P4)*E5</f>
        <v>6.4118074026142295</v>
      </c>
      <c r="AH5" s="61"/>
      <c r="AI5" s="61">
        <f>Chile!$J$31*H5</f>
        <v>-0.54929422173044262</v>
      </c>
      <c r="AJ5" s="61">
        <f>(Chile!J21-Chile!$J$31)*H5</f>
        <v>0.22872769351955921</v>
      </c>
      <c r="AK5" s="61">
        <f>(R4-Chile!J21)*H5</f>
        <v>3.5022442162311633</v>
      </c>
      <c r="AL5" s="61">
        <f t="shared" si="5"/>
        <v>4.8153394694831029</v>
      </c>
      <c r="AM5" s="61">
        <f>($R$14-Chile!$J$31)*H5</f>
        <v>-1.0843675597323803</v>
      </c>
      <c r="AN5" s="64">
        <f>(Chile!$J$31-AP!R4)*H5</f>
        <v>4.827393730977187</v>
      </c>
    </row>
    <row r="6" spans="1:40" x14ac:dyDescent="0.25">
      <c r="A6" s="50">
        <v>4</v>
      </c>
      <c r="B6" s="54">
        <v>6.2809328897789607</v>
      </c>
      <c r="C6" s="54">
        <v>5.670682656548891</v>
      </c>
      <c r="D6" s="54">
        <v>5.6327824888120483</v>
      </c>
      <c r="E6" s="54">
        <v>7.1259082854008122</v>
      </c>
      <c r="F6" s="54">
        <v>7.4580582640363291</v>
      </c>
      <c r="G6" s="54">
        <v>6.1756089381467207</v>
      </c>
      <c r="H6" s="54">
        <v>5.9640772101376669</v>
      </c>
      <c r="I6" s="54">
        <v>6.1533460072956316</v>
      </c>
      <c r="J6" s="54">
        <v>5.3912757379002327</v>
      </c>
      <c r="K6" s="56">
        <v>6.0857697837657803</v>
      </c>
      <c r="M6" s="48" t="s">
        <v>8</v>
      </c>
      <c r="N6" s="41">
        <f t="shared" si="0"/>
        <v>2.3838643781749824E-2</v>
      </c>
      <c r="O6" s="42"/>
      <c r="P6" s="42">
        <f t="shared" si="1"/>
        <v>2.581537394553159E-2</v>
      </c>
      <c r="Q6" s="42"/>
      <c r="R6" s="43">
        <f t="shared" si="2"/>
        <v>-4.2492289732350169E-2</v>
      </c>
      <c r="T6" s="30">
        <v>4</v>
      </c>
      <c r="U6" s="63">
        <f>Chile!$H$31*B6</f>
        <v>0.2791401219150374</v>
      </c>
      <c r="V6" s="61">
        <f>(Chile!H22-Chile!$H$31)*B6</f>
        <v>0.81753288928440637</v>
      </c>
      <c r="W6" s="61">
        <f>(N5-Chile!H22)*B6</f>
        <v>-0.25169761557759218</v>
      </c>
      <c r="X6" s="61">
        <f t="shared" si="3"/>
        <v>0.36181288695911085</v>
      </c>
      <c r="Y6" s="61">
        <f>($N$14-Chile!$H$31)*B6</f>
        <v>0.20402238674770329</v>
      </c>
      <c r="Z6" s="61">
        <f>(Chile!$H$31-N5)*B6</f>
        <v>-0.56583527370681419</v>
      </c>
      <c r="AA6" s="61"/>
      <c r="AB6" s="61">
        <f>Chile!$I$31*E6</f>
        <v>0.48405744554792612</v>
      </c>
      <c r="AC6" s="61">
        <f>(Chile!I22-Chile!$I$31)*E6</f>
        <v>0.38507201911681305</v>
      </c>
      <c r="AD6" s="61">
        <f>(P5-Chile!I22)*E6</f>
        <v>-2.0309605399278845</v>
      </c>
      <c r="AE6" s="61">
        <f t="shared" si="4"/>
        <v>-1.4748021616807661</v>
      </c>
      <c r="AF6" s="61">
        <f>($P$14-Chile!$I$31)*E6</f>
        <v>-0.17108635913030554</v>
      </c>
      <c r="AG6" s="61">
        <f>(Chile!$I$31-P5)*E6</f>
        <v>1.6458885208110714</v>
      </c>
      <c r="AH6" s="61"/>
      <c r="AI6" s="61">
        <f>Chile!$J$31*H6</f>
        <v>-7.0029025658354421E-2</v>
      </c>
      <c r="AJ6" s="61">
        <f>(Chile!J22-Chile!$J$31)*H6</f>
        <v>0.190269402929542</v>
      </c>
      <c r="AK6" s="61">
        <f>(R5-Chile!J22)*H6</f>
        <v>1.4521963569257639E-3</v>
      </c>
      <c r="AL6" s="61">
        <f t="shared" si="5"/>
        <v>0.32996664294332789</v>
      </c>
      <c r="AM6" s="61">
        <f>($R$14-Chile!$J$31)*H6</f>
        <v>-0.13824504365686011</v>
      </c>
      <c r="AN6" s="64">
        <f>(Chile!$J$31-AP!R5)*H6</f>
        <v>0.50270566050684784</v>
      </c>
    </row>
    <row r="7" spans="1:40" x14ac:dyDescent="0.25">
      <c r="A7" s="50">
        <v>5</v>
      </c>
      <c r="B7" s="54">
        <v>41.182225687104051</v>
      </c>
      <c r="C7" s="54">
        <v>38.002022783586277</v>
      </c>
      <c r="D7" s="54">
        <v>37.68969194276422</v>
      </c>
      <c r="E7" s="54">
        <v>42.163954095398552</v>
      </c>
      <c r="F7" s="54">
        <v>43.343243345485526</v>
      </c>
      <c r="G7" s="54">
        <v>41.026793272985408</v>
      </c>
      <c r="H7" s="54">
        <v>43.252432337393493</v>
      </c>
      <c r="I7" s="54">
        <v>38.421843488232277</v>
      </c>
      <c r="J7" s="54">
        <v>46.04508040867325</v>
      </c>
      <c r="K7" s="56">
        <v>41.414537450884097</v>
      </c>
      <c r="M7" s="48" t="s">
        <v>9</v>
      </c>
      <c r="N7" s="41">
        <f t="shared" si="0"/>
        <v>7.2435081544427959E-2</v>
      </c>
      <c r="O7" s="42"/>
      <c r="P7" s="42">
        <f t="shared" si="1"/>
        <v>7.3459374432166463E-2</v>
      </c>
      <c r="Q7" s="42"/>
      <c r="R7" s="43">
        <f t="shared" si="2"/>
        <v>-7.4316290614680633E-2</v>
      </c>
      <c r="T7" s="30">
        <v>5</v>
      </c>
      <c r="U7" s="63">
        <f>Chile!$H$31*B7</f>
        <v>1.830239504347795</v>
      </c>
      <c r="V7" s="61">
        <f>(Chile!H23-Chile!$H$31)*B7</f>
        <v>1.1164973996354532</v>
      </c>
      <c r="W7" s="61">
        <f>(N6-Chile!H23)*B7</f>
        <v>-1.9650084956887472</v>
      </c>
      <c r="X7" s="61">
        <f t="shared" si="3"/>
        <v>-2.1862257514571719</v>
      </c>
      <c r="Y7" s="61">
        <f>($N$14-Chile!$H$31)*B7</f>
        <v>1.3377146554038777</v>
      </c>
      <c r="Z7" s="61">
        <f>(Chile!$H$31-N6)*B7</f>
        <v>0.84851109605329411</v>
      </c>
      <c r="AA7" s="61"/>
      <c r="AB7" s="61">
        <f>Chile!$I$31*E7</f>
        <v>2.8641648329144402</v>
      </c>
      <c r="AC7" s="61">
        <f>(Chile!I23-Chile!$I$31)*E7</f>
        <v>-1.0944406083828002</v>
      </c>
      <c r="AD7" s="61">
        <f>(P6-Chile!I23)*E7</f>
        <v>-0.68124598253669821</v>
      </c>
      <c r="AE7" s="61">
        <f t="shared" si="4"/>
        <v>-0.76336968985888842</v>
      </c>
      <c r="AF7" s="61">
        <f>($P$14-Chile!$I$31)*E7</f>
        <v>-1.0123169010606099</v>
      </c>
      <c r="AG7" s="61">
        <f>(Chile!$I$31-P6)*E7</f>
        <v>1.7756865909194983</v>
      </c>
      <c r="AH7" s="61"/>
      <c r="AI7" s="61">
        <f>Chile!$J$31*H7</f>
        <v>-0.50786158314534158</v>
      </c>
      <c r="AJ7" s="61">
        <f>(Chile!J23-Chile!$J$31)*H7</f>
        <v>0.36517181476355381</v>
      </c>
      <c r="AK7" s="61">
        <f>(R6-Chile!J23)*H7</f>
        <v>-1.6952051181276082</v>
      </c>
      <c r="AL7" s="61">
        <f t="shared" si="5"/>
        <v>-0.32745835571170334</v>
      </c>
      <c r="AM7" s="61">
        <f>($R$14-Chile!$J$31)*H7</f>
        <v>-1.0025749476523511</v>
      </c>
      <c r="AN7" s="64">
        <f>(Chile!$J$31-AP!R6)*H7</f>
        <v>-9.2083197602915376</v>
      </c>
    </row>
    <row r="8" spans="1:40" x14ac:dyDescent="0.25">
      <c r="A8" s="50">
        <v>6</v>
      </c>
      <c r="B8" s="54">
        <v>81.294409828269025</v>
      </c>
      <c r="C8" s="54">
        <v>90.843096709652173</v>
      </c>
      <c r="D8" s="54">
        <v>88.948157318944141</v>
      </c>
      <c r="E8" s="54">
        <v>87.182977033285837</v>
      </c>
      <c r="F8" s="54">
        <v>88.509153482293144</v>
      </c>
      <c r="G8" s="54">
        <v>89.910988632447925</v>
      </c>
      <c r="H8" s="54">
        <v>93.587383987284952</v>
      </c>
      <c r="I8" s="54">
        <v>90.075318275489053</v>
      </c>
      <c r="J8" s="54">
        <v>82.263641904700776</v>
      </c>
      <c r="K8" s="56">
        <v>86.632316761018174</v>
      </c>
      <c r="M8" s="48" t="s">
        <v>10</v>
      </c>
      <c r="N8" s="41">
        <f t="shared" si="0"/>
        <v>0.24043904346597925</v>
      </c>
      <c r="O8" s="42"/>
      <c r="P8" s="42">
        <f t="shared" si="1"/>
        <v>0.32266740728262744</v>
      </c>
      <c r="Q8" s="42"/>
      <c r="R8" s="43">
        <f t="shared" si="2"/>
        <v>-0.18824421339191397</v>
      </c>
      <c r="T8" s="30">
        <v>6</v>
      </c>
      <c r="U8" s="63">
        <f>Chile!$H$31*B8</f>
        <v>3.6129237278433375</v>
      </c>
      <c r="V8" s="61">
        <f>(Chile!H24-Chile!$H$31)*B8</f>
        <v>7.6332190660805224E-2</v>
      </c>
      <c r="W8" s="61">
        <f>(N7-Chile!H24)*B8</f>
        <v>2.1993112865126698</v>
      </c>
      <c r="X8" s="61">
        <f t="shared" si="3"/>
        <v>-0.36502787109069751</v>
      </c>
      <c r="Y8" s="61">
        <f>($N$14-Chile!$H$31)*B8</f>
        <v>2.6406713482641728</v>
      </c>
      <c r="Z8" s="61">
        <f>(Chile!$H$31-N7)*B8</f>
        <v>-2.275643477173475</v>
      </c>
      <c r="AA8" s="61"/>
      <c r="AB8" s="61">
        <f>Chile!$I$31*E8</f>
        <v>5.9222722869526985</v>
      </c>
      <c r="AC8" s="61">
        <f>(Chile!I24-Chile!$I$31)*E8</f>
        <v>-1.5156258324192609</v>
      </c>
      <c r="AD8" s="61">
        <f>(P7-Chile!I24)*E8</f>
        <v>1.9977604994656757</v>
      </c>
      <c r="AE8" s="61">
        <f t="shared" si="4"/>
        <v>2.5753159881314289</v>
      </c>
      <c r="AF8" s="61">
        <f>($P$14-Chile!$I$31)*E8</f>
        <v>-2.0931813210850141</v>
      </c>
      <c r="AG8" s="61">
        <f>(Chile!$I$31-P7)*E8</f>
        <v>-0.48213466704641478</v>
      </c>
      <c r="AH8" s="61"/>
      <c r="AI8" s="61">
        <f>Chile!$J$31*H8</f>
        <v>-1.09888471990331</v>
      </c>
      <c r="AJ8" s="61">
        <f>(Chile!J24-Chile!$J$31)*H8</f>
        <v>-0.73151700911285689</v>
      </c>
      <c r="AK8" s="61">
        <f>(R7-Chile!J24)*H8</f>
        <v>-5.1246654972506098</v>
      </c>
      <c r="AL8" s="61">
        <f t="shared" si="5"/>
        <v>-3.6868625044255823</v>
      </c>
      <c r="AM8" s="61">
        <f>($R$14-Chile!$J$31)*H8</f>
        <v>-2.1693200019378849</v>
      </c>
      <c r="AN8" s="64">
        <f>(Chile!$J$31-AP!R7)*H8</f>
        <v>-5.564099117751482</v>
      </c>
    </row>
    <row r="9" spans="1:40" x14ac:dyDescent="0.25">
      <c r="A9" s="50">
        <v>7</v>
      </c>
      <c r="B9" s="54">
        <v>12.651714030175041</v>
      </c>
      <c r="C9" s="54">
        <v>15.481740033118202</v>
      </c>
      <c r="D9" s="54">
        <v>16.049929391821493</v>
      </c>
      <c r="E9" s="54">
        <v>15.693680049795438</v>
      </c>
      <c r="F9" s="54">
        <v>18.03179156738344</v>
      </c>
      <c r="G9" s="54">
        <v>23.776731847124591</v>
      </c>
      <c r="H9" s="54">
        <v>20.757519102186027</v>
      </c>
      <c r="I9" s="54">
        <v>16.178383714297393</v>
      </c>
      <c r="J9" s="54">
        <v>16.298349328760054</v>
      </c>
      <c r="K9" s="56">
        <v>16.85003624682739</v>
      </c>
      <c r="M9" s="48" t="s">
        <v>11</v>
      </c>
      <c r="N9" s="41">
        <f t="shared" si="0"/>
        <v>0.15670401264993467</v>
      </c>
      <c r="O9" s="42"/>
      <c r="P9" s="42">
        <f t="shared" si="1"/>
        <v>0.17912328248058432</v>
      </c>
      <c r="Q9" s="42"/>
      <c r="R9" s="43">
        <f t="shared" si="2"/>
        <v>-0.20202230206041588</v>
      </c>
      <c r="T9" s="30">
        <v>7</v>
      </c>
      <c r="U9" s="63">
        <f>Chile!$H$31*B9</f>
        <v>0.56227332130299745</v>
      </c>
      <c r="V9" s="61">
        <f>(Chile!H25-Chile!$H$31)*B9</f>
        <v>2.1760961515199133</v>
      </c>
      <c r="W9" s="61">
        <f>(N8-Chile!H25)*B9</f>
        <v>0.30359654679748538</v>
      </c>
      <c r="X9" s="61">
        <f t="shared" si="3"/>
        <v>2.068729400638134</v>
      </c>
      <c r="Y9" s="61">
        <f>($N$14-Chile!$H$31)*B9</f>
        <v>0.41096329767926482</v>
      </c>
      <c r="Z9" s="61">
        <f>(Chile!$H$31-N8)*B9</f>
        <v>-2.4796926983173986</v>
      </c>
      <c r="AA9" s="61"/>
      <c r="AB9" s="61">
        <f>Chile!$I$31*E9</f>
        <v>1.0660595634824592</v>
      </c>
      <c r="AC9" s="61">
        <f>(Chile!I25-Chile!$I$31)*E9</f>
        <v>1.4006375745952018</v>
      </c>
      <c r="AD9" s="61">
        <f>(P8-Chile!I25)*E9</f>
        <v>2.5971419143129282</v>
      </c>
      <c r="AE9" s="61">
        <f t="shared" si="4"/>
        <v>4.3745699938569871</v>
      </c>
      <c r="AF9" s="61">
        <f>($P$14-Chile!$I$31)*E9</f>
        <v>-0.37679050494885669</v>
      </c>
      <c r="AG9" s="61">
        <f>(Chile!$I$31-P8)*E9</f>
        <v>-3.9977794889081304</v>
      </c>
      <c r="AH9" s="61"/>
      <c r="AI9" s="61">
        <f>Chile!$J$31*H9</f>
        <v>-0.24373072087998901</v>
      </c>
      <c r="AJ9" s="61">
        <f>(Chile!J25-Chile!$J$31)*H9</f>
        <v>-1.9532606443783074</v>
      </c>
      <c r="AK9" s="61">
        <f>(R8-Chile!J25)*H9</f>
        <v>-1.7104914901003405</v>
      </c>
      <c r="AL9" s="61">
        <f t="shared" si="5"/>
        <v>-3.1826007285893909</v>
      </c>
      <c r="AM9" s="61">
        <f>($R$14-Chile!$J$31)*H9</f>
        <v>-0.48115140588925681</v>
      </c>
      <c r="AN9" s="64">
        <f>(Chile!$J$31-AP!R8)*H9</f>
        <v>6.3363380369730997</v>
      </c>
    </row>
    <row r="10" spans="1:40" x14ac:dyDescent="0.25">
      <c r="A10" s="50">
        <v>8</v>
      </c>
      <c r="B10" s="54">
        <v>23.152956927240041</v>
      </c>
      <c r="C10" s="54">
        <v>25.040400803646317</v>
      </c>
      <c r="D10" s="54">
        <v>26.066511916090878</v>
      </c>
      <c r="E10" s="54">
        <v>26.781118182449656</v>
      </c>
      <c r="F10" s="54">
        <v>28.894863777285138</v>
      </c>
      <c r="G10" s="54">
        <v>30.1309751980383</v>
      </c>
      <c r="H10" s="54">
        <v>31.578239979790499</v>
      </c>
      <c r="I10" s="54">
        <v>25.764466634153532</v>
      </c>
      <c r="J10" s="54">
        <v>25.407476960053945</v>
      </c>
      <c r="K10" s="56">
        <v>25.198731244056962</v>
      </c>
      <c r="M10" s="48" t="s">
        <v>12</v>
      </c>
      <c r="N10" s="41">
        <f t="shared" si="0"/>
        <v>0.13309037163074877</v>
      </c>
      <c r="O10" s="42"/>
      <c r="P10" s="42">
        <f t="shared" si="1"/>
        <v>9.6940632626497672E-2</v>
      </c>
      <c r="Q10" s="42"/>
      <c r="R10" s="43">
        <f t="shared" si="2"/>
        <v>0.25788896439753717</v>
      </c>
      <c r="T10" s="30">
        <v>8</v>
      </c>
      <c r="U10" s="63">
        <f>Chile!$H$31*B10</f>
        <v>1.0289744107727343</v>
      </c>
      <c r="V10" s="61">
        <f>(Chile!H26-Chile!$H$31)*B10</f>
        <v>-0.13914415829701535</v>
      </c>
      <c r="W10" s="61">
        <f>(N9-Chile!H26)*B10</f>
        <v>2.7383310027338967</v>
      </c>
      <c r="X10" s="61">
        <f t="shared" si="3"/>
        <v>1.8471136069964282</v>
      </c>
      <c r="Y10" s="61">
        <f>($N$14-Chile!$H$31)*B10</f>
        <v>0.75207323744045307</v>
      </c>
      <c r="Z10" s="61">
        <f>(Chile!$H$31-N9)*B10</f>
        <v>-2.5991868444368813</v>
      </c>
      <c r="AA10" s="61"/>
      <c r="AB10" s="61">
        <f>Chile!$I$31*E10</f>
        <v>1.8192206715420185</v>
      </c>
      <c r="AC10" s="61">
        <f>(Chile!I26-Chile!$I$31)*E10</f>
        <v>-0.91300240105623509</v>
      </c>
      <c r="AD10" s="61">
        <f>(P9-Chile!I26)*E10</f>
        <v>3.8909035268550589</v>
      </c>
      <c r="AE10" s="61">
        <f t="shared" si="4"/>
        <v>3.6208905974232146</v>
      </c>
      <c r="AF10" s="61">
        <f>($P$14-Chile!$I$31)*E10</f>
        <v>-0.64298947162439091</v>
      </c>
      <c r="AG10" s="61">
        <f>(Chile!$I$31-P9)*E10</f>
        <v>-2.9779011257988244</v>
      </c>
      <c r="AH10" s="61"/>
      <c r="AI10" s="61">
        <f>Chile!$J$31*H10</f>
        <v>-0.37078550459265053</v>
      </c>
      <c r="AJ10" s="61">
        <f>(Chile!J26-Chile!$J$31)*H10</f>
        <v>1.4641980322493933</v>
      </c>
      <c r="AK10" s="61">
        <f>(R9-Chile!J26)*H10</f>
        <v>-7.4729212633902797</v>
      </c>
      <c r="AL10" s="61">
        <f t="shared" si="5"/>
        <v>-5.2767516266833754</v>
      </c>
      <c r="AM10" s="61">
        <f>($R$14-Chile!$J$31)*H10</f>
        <v>-0.73197160445751075</v>
      </c>
      <c r="AN10" s="64">
        <f>(Chile!$J$31-AP!R9)*H10</f>
        <v>5.189632656790705</v>
      </c>
    </row>
    <row r="11" spans="1:40" x14ac:dyDescent="0.25">
      <c r="A11" s="50">
        <v>9</v>
      </c>
      <c r="B11" s="54">
        <v>17.245803763463812</v>
      </c>
      <c r="C11" s="54">
        <v>17.271150085832694</v>
      </c>
      <c r="D11" s="54">
        <v>19.739207214818915</v>
      </c>
      <c r="E11" s="54">
        <v>19.541054195414176</v>
      </c>
      <c r="F11" s="54">
        <v>18.852457819408723</v>
      </c>
      <c r="G11" s="54">
        <v>21.403236534395845</v>
      </c>
      <c r="H11" s="54">
        <v>21.435376351306303</v>
      </c>
      <c r="I11" s="54">
        <v>22.875656799629947</v>
      </c>
      <c r="J11" s="54">
        <v>23.873580113111057</v>
      </c>
      <c r="K11" s="56">
        <v>26.963323360016144</v>
      </c>
      <c r="M11" s="48" t="s">
        <v>13</v>
      </c>
      <c r="N11" s="41">
        <f t="shared" si="0"/>
        <v>0.90588080102177759</v>
      </c>
      <c r="O11" s="42"/>
      <c r="P11" s="42">
        <f t="shared" si="1"/>
        <v>0.22873111452098382</v>
      </c>
      <c r="Q11" s="42"/>
      <c r="R11" s="43">
        <f t="shared" si="2"/>
        <v>-0.12700636076245714</v>
      </c>
      <c r="T11" s="30">
        <v>9</v>
      </c>
      <c r="U11" s="63">
        <f>Chile!$H$31*B11</f>
        <v>0.76644598016482124</v>
      </c>
      <c r="V11" s="61">
        <f>(Chile!H27-Chile!$H$31)*B11</f>
        <v>0.45994658681898959</v>
      </c>
      <c r="W11" s="61">
        <f>(N10-Chile!H27)*B11</f>
        <v>1.0688578649665537</v>
      </c>
      <c r="X11" s="61">
        <f t="shared" si="3"/>
        <v>0.968612183065373</v>
      </c>
      <c r="Y11" s="61">
        <f>($N$14-Chile!$H$31)*B11</f>
        <v>0.56019226872017025</v>
      </c>
      <c r="Z11" s="61">
        <f>(Chile!$H$31-N10)*B11</f>
        <v>-1.5288044517855433</v>
      </c>
      <c r="AA11" s="61"/>
      <c r="AB11" s="61">
        <f>Chile!$I$31*E11</f>
        <v>1.3274087173595623</v>
      </c>
      <c r="AC11" s="61">
        <f>(Chile!I27-Chile!$I$31)*E11</f>
        <v>1.9228162021330375E-2</v>
      </c>
      <c r="AD11" s="61">
        <f>(P10-Chile!I27)*E11</f>
        <v>0.54768527651123389</v>
      </c>
      <c r="AE11" s="61">
        <f t="shared" si="4"/>
        <v>1.0360757799439437</v>
      </c>
      <c r="AF11" s="61">
        <f>($P$14-Chile!$I$31)*E11</f>
        <v>-0.46916234141137947</v>
      </c>
      <c r="AG11" s="61">
        <f>(Chile!$I$31-P10)*E11</f>
        <v>-0.56691343853256426</v>
      </c>
      <c r="AH11" s="61"/>
      <c r="AI11" s="61">
        <f>Chile!$J$31*H11</f>
        <v>-0.2516899878409628</v>
      </c>
      <c r="AJ11" s="61">
        <f>(Chile!J27-Chile!$J$31)*H11</f>
        <v>2.2423753526188608</v>
      </c>
      <c r="AK11" s="61">
        <f>(R10-Chile!J27)*H11</f>
        <v>3.5372616439319433</v>
      </c>
      <c r="AL11" s="61">
        <f t="shared" si="5"/>
        <v>6.2765008759201928</v>
      </c>
      <c r="AM11" s="61">
        <f>($R$14-Chile!$J$31)*H11</f>
        <v>-0.49686387936938947</v>
      </c>
      <c r="AN11" s="64">
        <f>(Chile!$J$31-AP!R10)*H11</f>
        <v>-5.065633144804103</v>
      </c>
    </row>
    <row r="12" spans="1:40" x14ac:dyDescent="0.25">
      <c r="A12" s="50">
        <v>10</v>
      </c>
      <c r="B12" s="54">
        <v>0.80934791354670965</v>
      </c>
      <c r="C12" s="54">
        <v>1.0140631961245987</v>
      </c>
      <c r="D12" s="54">
        <v>2.2115998196154929</v>
      </c>
      <c r="E12" s="54">
        <v>1.5425206497757074</v>
      </c>
      <c r="F12" s="54">
        <v>1.5399080501419571</v>
      </c>
      <c r="G12" s="54">
        <v>2.4074231536967132</v>
      </c>
      <c r="H12" s="54">
        <v>1.8953431171705371</v>
      </c>
      <c r="I12" s="54">
        <v>2.0107211654462906</v>
      </c>
      <c r="J12" s="54">
        <v>1.6656570432778908</v>
      </c>
      <c r="K12" s="56">
        <v>1.6546224854625358</v>
      </c>
      <c r="M12" s="48" t="s">
        <v>14</v>
      </c>
      <c r="N12" s="41">
        <f t="shared" si="0"/>
        <v>3.2966950427721624E-2</v>
      </c>
      <c r="O12" s="42"/>
      <c r="P12" s="42">
        <f t="shared" si="1"/>
        <v>0.16884123354130504</v>
      </c>
      <c r="Q12" s="42"/>
      <c r="R12" s="43">
        <f t="shared" si="2"/>
        <v>1.0745739547654056E-2</v>
      </c>
      <c r="T12" s="30">
        <v>10</v>
      </c>
      <c r="U12" s="63">
        <f>Chile!$H$31*B12</f>
        <v>3.5969413974595153E-2</v>
      </c>
      <c r="V12" s="61">
        <f>(Chile!H28-Chile!$H$31)*B12</f>
        <v>9.814813543223809E-2</v>
      </c>
      <c r="W12" s="61">
        <f>(N11-Chile!H28)*B12</f>
        <v>0.59905518682216452</v>
      </c>
      <c r="X12" s="61">
        <f t="shared" si="3"/>
        <v>0.67091342297848711</v>
      </c>
      <c r="Y12" s="61">
        <f>($N$14-Chile!$H$31)*B12</f>
        <v>2.6289899275915463E-2</v>
      </c>
      <c r="Z12" s="61">
        <f>(Chile!$H$31-N11)*B12</f>
        <v>-0.69720332225440262</v>
      </c>
      <c r="AA12" s="61"/>
      <c r="AB12" s="61">
        <f>Chile!$I$31*E12</f>
        <v>0.1047822362470047</v>
      </c>
      <c r="AC12" s="61">
        <f>(Chile!I28-Chile!$I$31)*E12</f>
        <v>3.5902247712335793E-2</v>
      </c>
      <c r="AD12" s="61">
        <f>(P11-Chile!I28)*E12</f>
        <v>0.2121379834354892</v>
      </c>
      <c r="AE12" s="61">
        <f t="shared" si="4"/>
        <v>0.28507470188246975</v>
      </c>
      <c r="AF12" s="61">
        <f>($P$14-Chile!$I$31)*E12</f>
        <v>-3.7034470734644748E-2</v>
      </c>
      <c r="AG12" s="61">
        <f>(Chile!$I$31-P11)*E12</f>
        <v>-0.248040231147825</v>
      </c>
      <c r="AH12" s="61"/>
      <c r="AI12" s="61">
        <f>Chile!$J$31*H12</f>
        <v>-2.2254747399666416E-2</v>
      </c>
      <c r="AJ12" s="61">
        <f>(Chile!J28-Chile!$J$31)*H12</f>
        <v>0.55383544337617641</v>
      </c>
      <c r="AK12" s="61">
        <f>(R11-Chile!J28)*H12</f>
        <v>-0.77230132768451132</v>
      </c>
      <c r="AL12" s="61">
        <f t="shared" si="5"/>
        <v>-0.17453255099524684</v>
      </c>
      <c r="AM12" s="61">
        <f>($R$14-Chile!$J$31)*H12</f>
        <v>-4.3933333313088019E-2</v>
      </c>
      <c r="AN12" s="64">
        <f>(Chile!$J$31-AP!R11)*H12</f>
        <v>-1.0827733572260571E-2</v>
      </c>
    </row>
    <row r="13" spans="1:40" x14ac:dyDescent="0.25">
      <c r="A13" s="50">
        <v>11</v>
      </c>
      <c r="B13" s="54">
        <v>90.239641978473557</v>
      </c>
      <c r="C13" s="54">
        <v>91.900973556252737</v>
      </c>
      <c r="D13" s="54">
        <v>92.198065115455904</v>
      </c>
      <c r="E13" s="54">
        <v>93.214567782193242</v>
      </c>
      <c r="F13" s="54">
        <v>95.516628089725558</v>
      </c>
      <c r="G13" s="54">
        <v>107.92203512085719</v>
      </c>
      <c r="H13" s="54">
        <v>108.95303039055834</v>
      </c>
      <c r="I13" s="54">
        <v>88.395901943362375</v>
      </c>
      <c r="J13" s="54">
        <v>93.902520084980139</v>
      </c>
      <c r="K13" s="56">
        <v>110.12381127806292</v>
      </c>
      <c r="M13" s="48" t="s">
        <v>15</v>
      </c>
      <c r="N13" s="41">
        <f t="shared" si="0"/>
        <v>0.29664547517909429</v>
      </c>
      <c r="O13" s="42"/>
      <c r="P13" s="42">
        <f t="shared" si="1"/>
        <v>-0.18308827751390366</v>
      </c>
      <c r="Q13" s="42"/>
      <c r="R13" s="43">
        <f t="shared" si="2"/>
        <v>1.1710404375636465E-2</v>
      </c>
      <c r="T13" s="30">
        <v>11</v>
      </c>
      <c r="U13" s="63">
        <f>Chile!$H$31*B13</f>
        <v>4.010471868666456</v>
      </c>
      <c r="V13" s="61">
        <f>(Chile!H29-Chile!$H$31)*B13</f>
        <v>0.6558532010317899</v>
      </c>
      <c r="W13" s="61">
        <f>(N12-Chile!H29)*B13</f>
        <v>-1.6913992659785611</v>
      </c>
      <c r="X13" s="61">
        <f t="shared" si="3"/>
        <v>-3.9667837423412724</v>
      </c>
      <c r="Y13" s="61">
        <f>($N$14-Chile!$H$31)*B13</f>
        <v>2.9312376773945013</v>
      </c>
      <c r="Z13" s="61">
        <f>(Chile!$H$31-N12)*B13</f>
        <v>1.0355460649467711</v>
      </c>
      <c r="AA13" s="61"/>
      <c r="AB13" s="61">
        <f>Chile!$I$31*E13</f>
        <v>6.3319935875324749</v>
      </c>
      <c r="AC13" s="61">
        <f>(Chile!I29-Chile!$I$31)*E13</f>
        <v>6.251613666470397</v>
      </c>
      <c r="AD13" s="61">
        <f>(P12-Chile!I29)*E13</f>
        <v>3.1548553543622253</v>
      </c>
      <c r="AE13" s="61">
        <f t="shared" si="4"/>
        <v>11.644463165724078</v>
      </c>
      <c r="AF13" s="61">
        <f>($P$14-Chile!$I$31)*E13</f>
        <v>-2.2379941448914544</v>
      </c>
      <c r="AG13" s="61">
        <f>(Chile!$I$31-P12)*E13</f>
        <v>-9.4064690208326223</v>
      </c>
      <c r="AH13" s="61"/>
      <c r="AI13" s="61">
        <f>Chile!$J$31*H13</f>
        <v>-1.2793051283452048</v>
      </c>
      <c r="AJ13" s="61">
        <f>(Chile!J29-Chile!$J$31)*H13</f>
        <v>-1.1393090897263429</v>
      </c>
      <c r="AK13" s="61">
        <f>(R12-Chile!J29)*H13</f>
        <v>3.5893951055761248</v>
      </c>
      <c r="AL13" s="61">
        <f t="shared" si="5"/>
        <v>4.9755758631789497</v>
      </c>
      <c r="AM13" s="61">
        <f>($R$14-Chile!$J$31)*H13</f>
        <v>-2.5254898473291676</v>
      </c>
      <c r="AN13" s="64">
        <f>(Chile!$J$31-AP!R12)*H13</f>
        <v>1.2299132131634407</v>
      </c>
    </row>
    <row r="14" spans="1:40" x14ac:dyDescent="0.25">
      <c r="A14" s="50">
        <v>12</v>
      </c>
      <c r="B14" s="54">
        <v>22.279977287309865</v>
      </c>
      <c r="C14" s="54">
        <v>24.672151617804968</v>
      </c>
      <c r="D14" s="54">
        <v>31.116950838012318</v>
      </c>
      <c r="E14" s="54">
        <v>28.889231736683328</v>
      </c>
      <c r="F14" s="54">
        <v>26.148076158702494</v>
      </c>
      <c r="G14" s="54">
        <v>23.572071227401022</v>
      </c>
      <c r="H14" s="54">
        <v>23.599952059313978</v>
      </c>
      <c r="I14" s="54">
        <v>21.250617845375427</v>
      </c>
      <c r="J14" s="54">
        <v>22.295730092824268</v>
      </c>
      <c r="K14" s="56">
        <v>23.876317041174179</v>
      </c>
      <c r="M14" s="47" t="s">
        <v>29</v>
      </c>
      <c r="N14" s="44">
        <f t="shared" si="0"/>
        <v>7.6925278002730607E-2</v>
      </c>
      <c r="O14" s="45"/>
      <c r="P14" s="45">
        <f t="shared" si="1"/>
        <v>4.3920167630955811E-2</v>
      </c>
      <c r="Q14" s="45"/>
      <c r="R14" s="46">
        <f t="shared" si="2"/>
        <v>-3.4921424048835713E-2</v>
      </c>
      <c r="T14" s="31">
        <v>12</v>
      </c>
      <c r="U14" s="65">
        <f>Chile!$H$31*B14</f>
        <v>0.99017704620989955</v>
      </c>
      <c r="V14" s="23">
        <f>(Chile!H30-Chile!$H$31)*B14</f>
        <v>0.45539593185371818</v>
      </c>
      <c r="W14" s="23">
        <f>(N13-Chile!H30)*B14</f>
        <v>5.1636814713098449</v>
      </c>
      <c r="X14" s="23">
        <f t="shared" si="3"/>
        <v>4.8953610026526277</v>
      </c>
      <c r="Y14" s="23">
        <f>($N$14-Chile!$H$31)*B14</f>
        <v>0.72371640051093566</v>
      </c>
      <c r="Z14" s="23">
        <f>(Chile!$H$31-N13)*B14</f>
        <v>-5.6190774031635637</v>
      </c>
      <c r="AA14" s="23"/>
      <c r="AB14" s="23">
        <f>Chile!$I$31*E14</f>
        <v>1.9624231969068131</v>
      </c>
      <c r="AC14" s="23">
        <f>(Chile!I30-Chile!$I$31)*E14</f>
        <v>1.3211620640188886</v>
      </c>
      <c r="AD14" s="23">
        <f>(P13-Chile!I30)*E14</f>
        <v>-8.5728649382950515</v>
      </c>
      <c r="AE14" s="23">
        <f t="shared" si="4"/>
        <v>-6.5580995779740103</v>
      </c>
      <c r="AF14" s="23">
        <f>($P$14-Chile!$I$31)*E14</f>
        <v>-0.69360329630215267</v>
      </c>
      <c r="AG14" s="23">
        <f>(Chile!$I$31-P13)*E14</f>
        <v>7.2517028742761624</v>
      </c>
      <c r="AH14" s="23"/>
      <c r="AI14" s="23">
        <f>Chile!$J$31*H14</f>
        <v>-0.27710601155337566</v>
      </c>
      <c r="AJ14" s="23">
        <f>(Chile!J30-Chile!$J$31)*H14</f>
        <v>-0.19132907691911463</v>
      </c>
      <c r="AK14" s="23">
        <f>(R13-Chile!J30)*H14</f>
        <v>0.74480007033269158</v>
      </c>
      <c r="AL14" s="23">
        <f t="shared" si="5"/>
        <v>1.1005089152556984</v>
      </c>
      <c r="AM14" s="23">
        <f>($R$14-Chile!$J$31)*H14</f>
        <v>-0.54703792184212141</v>
      </c>
      <c r="AN14" s="66">
        <f>(Chile!$J$31-AP!R13)*H14</f>
        <v>-7.2938234196228935</v>
      </c>
    </row>
    <row r="15" spans="1:40" x14ac:dyDescent="0.25">
      <c r="A15" s="51">
        <v>13</v>
      </c>
      <c r="B15" s="57">
        <v>451.69484132751057</v>
      </c>
      <c r="C15" s="57">
        <v>468.58637100904099</v>
      </c>
      <c r="D15" s="57">
        <v>485.50070067914226</v>
      </c>
      <c r="E15" s="57">
        <v>486.44159256902861</v>
      </c>
      <c r="F15" s="57">
        <v>488.50217760593881</v>
      </c>
      <c r="G15" s="57">
        <v>503.14088450607477</v>
      </c>
      <c r="H15" s="57">
        <v>507.80618885732946</v>
      </c>
      <c r="I15" s="57">
        <v>454.30652070839847</v>
      </c>
      <c r="J15" s="57">
        <v>455.67971926551195</v>
      </c>
      <c r="K15" s="58">
        <v>490.07287360161951</v>
      </c>
    </row>
    <row r="17" spans="2:17" x14ac:dyDescent="0.25">
      <c r="B17" s="15"/>
      <c r="E17" s="15"/>
    </row>
    <row r="18" spans="2:17" x14ac:dyDescent="0.25">
      <c r="P18" s="15"/>
      <c r="Q18" s="15"/>
    </row>
    <row r="22" spans="2:17" x14ac:dyDescent="0.25">
      <c r="H22" s="15"/>
    </row>
    <row r="23" spans="2:17" x14ac:dyDescent="0.25">
      <c r="H23" s="15"/>
    </row>
    <row r="24" spans="2:17" x14ac:dyDescent="0.25">
      <c r="H24" s="15"/>
    </row>
    <row r="32" spans="2:17" x14ac:dyDescent="0.25">
      <c r="B32" s="19"/>
    </row>
  </sheetData>
  <mergeCells count="4">
    <mergeCell ref="A1:K1"/>
    <mergeCell ref="AB1:AG1"/>
    <mergeCell ref="AI1:AN1"/>
    <mergeCell ref="U1:Z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Normal="100" workbookViewId="0">
      <selection activeCell="L19" sqref="L19"/>
    </sheetView>
  </sheetViews>
  <sheetFormatPr defaultColWidth="9.21875" defaultRowHeight="13.8" x14ac:dyDescent="0.25"/>
  <cols>
    <col min="1" max="1" width="9.21875" style="1"/>
    <col min="2" max="2" width="8.44140625" style="1" bestFit="1" customWidth="1"/>
    <col min="3" max="11" width="9.21875" style="1" bestFit="1" customWidth="1"/>
    <col min="12" max="12" width="9.21875" style="1"/>
    <col min="13" max="13" width="4" style="1" bestFit="1" customWidth="1"/>
    <col min="14" max="14" width="10.77734375" style="1" bestFit="1" customWidth="1"/>
    <col min="15" max="15" width="1.77734375" style="1" customWidth="1"/>
    <col min="16" max="16" width="10.77734375" style="1" bestFit="1" customWidth="1"/>
    <col min="17" max="17" width="1.77734375" style="1" customWidth="1"/>
    <col min="18" max="21" width="10.77734375" style="1" bestFit="1" customWidth="1"/>
    <col min="22" max="24" width="9.21875" style="1"/>
    <col min="25" max="25" width="6.21875" style="1" bestFit="1" customWidth="1"/>
    <col min="26" max="26" width="9.21875" style="1"/>
    <col min="27" max="27" width="1.77734375" style="1" customWidth="1"/>
    <col min="28" max="33" width="9.21875" style="1"/>
    <col min="34" max="34" width="1.77734375" style="1" customWidth="1"/>
    <col min="35" max="16384" width="9.21875" style="1"/>
  </cols>
  <sheetData>
    <row r="1" spans="1:40" ht="15.6" x14ac:dyDescent="0.25">
      <c r="A1" s="84" t="s">
        <v>52</v>
      </c>
      <c r="B1" s="84" t="s">
        <v>0</v>
      </c>
      <c r="C1" s="84" t="s">
        <v>0</v>
      </c>
      <c r="D1" s="84" t="s">
        <v>0</v>
      </c>
      <c r="E1" s="84" t="s">
        <v>0</v>
      </c>
      <c r="F1" s="84" t="s">
        <v>0</v>
      </c>
      <c r="G1" s="84" t="s">
        <v>0</v>
      </c>
      <c r="H1" s="84" t="s">
        <v>0</v>
      </c>
      <c r="I1" s="84" t="s">
        <v>0</v>
      </c>
      <c r="J1" s="84" t="s">
        <v>0</v>
      </c>
      <c r="K1" s="84" t="s">
        <v>0</v>
      </c>
      <c r="N1" s="2" t="s">
        <v>1</v>
      </c>
      <c r="O1" s="3"/>
      <c r="P1" s="3" t="s">
        <v>2</v>
      </c>
      <c r="Q1" s="3"/>
      <c r="R1" s="4" t="s">
        <v>3</v>
      </c>
      <c r="U1" s="83" t="s">
        <v>1</v>
      </c>
      <c r="V1" s="83"/>
      <c r="W1" s="83"/>
      <c r="X1" s="83"/>
      <c r="Y1" s="83"/>
      <c r="Z1" s="83"/>
      <c r="AA1" s="9"/>
      <c r="AB1" s="83" t="s">
        <v>2</v>
      </c>
      <c r="AC1" s="83"/>
      <c r="AD1" s="83"/>
      <c r="AE1" s="83"/>
      <c r="AF1" s="83"/>
      <c r="AG1" s="83"/>
      <c r="AH1" s="9"/>
      <c r="AI1" s="83" t="s">
        <v>3</v>
      </c>
      <c r="AJ1" s="83"/>
      <c r="AK1" s="83"/>
      <c r="AL1" s="83"/>
      <c r="AM1" s="83"/>
      <c r="AN1" s="83"/>
    </row>
    <row r="2" spans="1:40" ht="15.6" x14ac:dyDescent="0.3">
      <c r="A2" s="52" t="s">
        <v>36</v>
      </c>
      <c r="B2" s="52">
        <v>41275</v>
      </c>
      <c r="C2" s="52">
        <v>41640</v>
      </c>
      <c r="D2" s="52">
        <v>42005</v>
      </c>
      <c r="E2" s="52">
        <v>42370</v>
      </c>
      <c r="F2" s="52">
        <v>42736</v>
      </c>
      <c r="G2" s="52">
        <v>43101</v>
      </c>
      <c r="H2" s="52">
        <v>43466</v>
      </c>
      <c r="I2" s="52">
        <v>43831</v>
      </c>
      <c r="J2" s="52">
        <v>44197</v>
      </c>
      <c r="K2" s="52">
        <v>44562</v>
      </c>
      <c r="M2" s="47" t="s">
        <v>4</v>
      </c>
      <c r="N2" s="38">
        <f t="shared" ref="N2:N14" si="0">(E3-B3)/B3</f>
        <v>0.15178832606714207</v>
      </c>
      <c r="O2" s="39"/>
      <c r="P2" s="39">
        <f t="shared" ref="P2:P14" si="1">(H3-E3)/E3</f>
        <v>6.1886648217019578E-2</v>
      </c>
      <c r="Q2" s="39"/>
      <c r="R2" s="40">
        <f t="shared" ref="R2:R14" si="2">(K3-H3)/H3</f>
        <v>-0.15732554534532664</v>
      </c>
      <c r="T2" s="9" t="s">
        <v>36</v>
      </c>
      <c r="U2" s="10" t="s">
        <v>30</v>
      </c>
      <c r="V2" s="9" t="s">
        <v>31</v>
      </c>
      <c r="W2" s="9" t="s">
        <v>32</v>
      </c>
      <c r="X2" s="9" t="s">
        <v>33</v>
      </c>
      <c r="Y2" s="11" t="s">
        <v>35</v>
      </c>
      <c r="Z2" s="9" t="s">
        <v>34</v>
      </c>
      <c r="AA2" s="9"/>
      <c r="AB2" s="9" t="s">
        <v>30</v>
      </c>
      <c r="AC2" s="9" t="s">
        <v>31</v>
      </c>
      <c r="AD2" s="9" t="s">
        <v>32</v>
      </c>
      <c r="AE2" s="9" t="s">
        <v>33</v>
      </c>
      <c r="AF2" s="11" t="s">
        <v>35</v>
      </c>
      <c r="AG2" s="9" t="s">
        <v>34</v>
      </c>
      <c r="AH2" s="9"/>
      <c r="AI2" s="9" t="s">
        <v>30</v>
      </c>
      <c r="AJ2" s="9" t="s">
        <v>31</v>
      </c>
      <c r="AK2" s="9" t="s">
        <v>32</v>
      </c>
      <c r="AL2" s="9" t="s">
        <v>33</v>
      </c>
      <c r="AM2" s="11" t="s">
        <v>35</v>
      </c>
      <c r="AN2" s="4" t="s">
        <v>34</v>
      </c>
    </row>
    <row r="3" spans="1:40" x14ac:dyDescent="0.25">
      <c r="A3" s="49">
        <v>1</v>
      </c>
      <c r="B3" s="54">
        <v>35.027045484609019</v>
      </c>
      <c r="C3" s="54">
        <v>38.603566050372741</v>
      </c>
      <c r="D3" s="54">
        <v>39.920012220505413</v>
      </c>
      <c r="E3" s="54">
        <v>40.343742085795469</v>
      </c>
      <c r="F3" s="54">
        <v>43.924702806885655</v>
      </c>
      <c r="G3" s="54">
        <v>44.640742514348084</v>
      </c>
      <c r="H3" s="54">
        <v>42.840481060017261</v>
      </c>
      <c r="I3" s="54">
        <v>38.482806181843706</v>
      </c>
      <c r="J3" s="54">
        <v>37.459033254413761</v>
      </c>
      <c r="K3" s="55">
        <v>36.100579014393908</v>
      </c>
      <c r="M3" s="47" t="s">
        <v>5</v>
      </c>
      <c r="N3" s="41">
        <f t="shared" si="0"/>
        <v>-0.18557437284828956</v>
      </c>
      <c r="O3" s="42"/>
      <c r="P3" s="42">
        <f t="shared" si="1"/>
        <v>1.5657805939234527E-2</v>
      </c>
      <c r="Q3" s="42"/>
      <c r="R3" s="43">
        <f t="shared" si="2"/>
        <v>-0.26244707139699885</v>
      </c>
      <c r="T3" s="29">
        <v>1</v>
      </c>
      <c r="U3" s="60">
        <f>Chile!$H$31*B3</f>
        <v>1.5566881414715148</v>
      </c>
      <c r="V3" s="61">
        <f>(Chile!H19-Chile!$H$31)*B3</f>
        <v>-0.34925323834641542</v>
      </c>
      <c r="W3" s="61">
        <f>(N2-Chile!H19)*B3</f>
        <v>4.109261698061351</v>
      </c>
      <c r="X3" s="61">
        <f t="shared" ref="X3:X14" si="3">(N2-$N$14)*B3</f>
        <v>2.5371961474729492</v>
      </c>
      <c r="Y3" s="61">
        <f>($N$14-Chile!$H$31)*B3</f>
        <v>1.2228123122419863</v>
      </c>
      <c r="Z3" s="61">
        <f>(Chile!$H$31-N2)*B3</f>
        <v>-3.7600084597149355</v>
      </c>
      <c r="AA3" s="61"/>
      <c r="AB3" s="61">
        <f>Chile!$I$31*E3</f>
        <v>2.740519237092045</v>
      </c>
      <c r="AC3" s="61">
        <f>(Chile!I19-Chile!$I$31)*E3</f>
        <v>-3.1534241721760679</v>
      </c>
      <c r="AD3" s="61">
        <f>(P2-Chile!I19)*E3</f>
        <v>2.9096439093058151</v>
      </c>
      <c r="AE3" s="61">
        <f t="shared" ref="AE3:AE14" si="4">(P2-$P$14)*E3</f>
        <v>2.2916809791581549</v>
      </c>
      <c r="AF3" s="61">
        <f>($P$14-Chile!$I$31)*E3</f>
        <v>-2.5354612420284082</v>
      </c>
      <c r="AG3" s="61">
        <f>(Chile!$I$31-P2)*E3</f>
        <v>0.24378026287025303</v>
      </c>
      <c r="AH3" s="61"/>
      <c r="AI3" s="61">
        <f>Chile!$J$31*H3</f>
        <v>-0.50302453198773156</v>
      </c>
      <c r="AJ3" s="61">
        <f>(Chile!J19-Chile!$J$31)*H3</f>
        <v>-8.4565201490556259</v>
      </c>
      <c r="AK3" s="61">
        <f>(R2-Chile!J19)*H3</f>
        <v>2.2196426354200032</v>
      </c>
      <c r="AL3" s="61">
        <f t="shared" ref="AL3:AL14" si="5">(R2-$R$14)*H3</f>
        <v>-4.221808756854263</v>
      </c>
      <c r="AM3" s="61">
        <f>($R$14-Chile!$J$31)*H3</f>
        <v>-2.0150687567813583</v>
      </c>
      <c r="AN3" s="62">
        <f>(Chile!$J$31-AP!R2)*H3</f>
        <v>10.045180952124557</v>
      </c>
    </row>
    <row r="4" spans="1:40" x14ac:dyDescent="0.25">
      <c r="A4" s="50">
        <v>2</v>
      </c>
      <c r="B4" s="54">
        <v>3.3107809547538576</v>
      </c>
      <c r="C4" s="54">
        <v>3.4854416781526236</v>
      </c>
      <c r="D4" s="54">
        <v>4.3357714180903599</v>
      </c>
      <c r="E4" s="54">
        <v>2.6963848554373491</v>
      </c>
      <c r="F4" s="54">
        <v>1.5536986084246818</v>
      </c>
      <c r="G4" s="54">
        <v>1.900291971116433</v>
      </c>
      <c r="H4" s="54">
        <v>2.738604326241278</v>
      </c>
      <c r="I4" s="54">
        <v>2.0827830750414669</v>
      </c>
      <c r="J4" s="54">
        <v>1.9239704766888712</v>
      </c>
      <c r="K4" s="56">
        <v>2.0198656411041034</v>
      </c>
      <c r="M4" s="47" t="s">
        <v>6</v>
      </c>
      <c r="N4" s="41">
        <f t="shared" si="0"/>
        <v>-0.11539521802970083</v>
      </c>
      <c r="O4" s="42"/>
      <c r="P4" s="42">
        <f t="shared" si="1"/>
        <v>2.6509798720005071E-2</v>
      </c>
      <c r="Q4" s="42"/>
      <c r="R4" s="43">
        <f t="shared" si="2"/>
        <v>-5.8555812005532622E-2</v>
      </c>
      <c r="T4" s="30">
        <v>2</v>
      </c>
      <c r="U4" s="63">
        <f>Chile!$H$31*B4</f>
        <v>0.14713925710747391</v>
      </c>
      <c r="V4" s="61">
        <f>(Chile!H20-Chile!$H$31)*B4</f>
        <v>-0.82290036138795097</v>
      </c>
      <c r="W4" s="61">
        <f>(N3-Chile!H20)*B4</f>
        <v>6.1365004963968552E-2</v>
      </c>
      <c r="X4" s="61">
        <f t="shared" si="3"/>
        <v>-0.87711643551865515</v>
      </c>
      <c r="Y4" s="61">
        <f>($N$14-Chile!$H$31)*B4</f>
        <v>0.11558107909467277</v>
      </c>
      <c r="Z4" s="61">
        <f>(Chile!$H$31-N3)*B4</f>
        <v>0.7615353564239824</v>
      </c>
      <c r="AA4" s="61"/>
      <c r="AB4" s="61">
        <f>Chile!$I$31*E4</f>
        <v>0.18316334045600238</v>
      </c>
      <c r="AC4" s="61">
        <f>(Chile!I20-Chile!$I$31)*E4</f>
        <v>0.14585583537753197</v>
      </c>
      <c r="AD4" s="61">
        <f>(P3-Chile!I20)*E4</f>
        <v>-0.28679970502960545</v>
      </c>
      <c r="AE4" s="61">
        <f t="shared" si="4"/>
        <v>2.8514364539862003E-2</v>
      </c>
      <c r="AF4" s="61">
        <f>($P$14-Chile!$I$31)*E4</f>
        <v>-0.16945823419193545</v>
      </c>
      <c r="AG4" s="61">
        <f>(Chile!$I$31-P3)*E4</f>
        <v>0.14094386965207345</v>
      </c>
      <c r="AH4" s="61"/>
      <c r="AI4" s="61">
        <f>Chile!$J$31*H4</f>
        <v>-3.2156155239647551E-2</v>
      </c>
      <c r="AJ4" s="61">
        <f>(Chile!J20-Chile!$J$31)*H4</f>
        <v>0.46389149071905861</v>
      </c>
      <c r="AK4" s="61">
        <f>(R3-Chile!J20)*H4</f>
        <v>-1.1504740206165855</v>
      </c>
      <c r="AL4" s="61">
        <f t="shared" si="5"/>
        <v>-0.55776800964823381</v>
      </c>
      <c r="AM4" s="61">
        <f>($R$14-Chile!$J$31)*H4</f>
        <v>-0.12881452024929335</v>
      </c>
      <c r="AN4" s="64">
        <f>(Chile!$J$31-AP!R3)*H4</f>
        <v>0.12842084046194804</v>
      </c>
    </row>
    <row r="5" spans="1:40" x14ac:dyDescent="0.25">
      <c r="A5" s="50">
        <v>3</v>
      </c>
      <c r="B5" s="54">
        <v>24.881268406132889</v>
      </c>
      <c r="C5" s="54">
        <v>24.924088324356177</v>
      </c>
      <c r="D5" s="54">
        <v>21.832393036034748</v>
      </c>
      <c r="E5" s="54">
        <v>22.010089013551678</v>
      </c>
      <c r="F5" s="54">
        <v>22.825220852585904</v>
      </c>
      <c r="G5" s="54">
        <v>23.917271066609391</v>
      </c>
      <c r="H5" s="54">
        <v>22.593572043110328</v>
      </c>
      <c r="I5" s="54">
        <v>19.916975093083803</v>
      </c>
      <c r="J5" s="54">
        <v>20.510416843068061</v>
      </c>
      <c r="K5" s="56">
        <v>21.270587086020502</v>
      </c>
      <c r="M5" s="48" t="s">
        <v>7</v>
      </c>
      <c r="N5" s="41">
        <f t="shared" si="0"/>
        <v>4.5820290647483268E-2</v>
      </c>
      <c r="O5" s="42"/>
      <c r="P5" s="42">
        <f t="shared" si="1"/>
        <v>-0.26930759984755392</v>
      </c>
      <c r="Q5" s="42"/>
      <c r="R5" s="43">
        <f t="shared" si="2"/>
        <v>0.41141342796953656</v>
      </c>
      <c r="T5" s="30">
        <v>3</v>
      </c>
      <c r="U5" s="63">
        <f>Chile!$H$31*B5</f>
        <v>1.105784828172734</v>
      </c>
      <c r="V5" s="61">
        <f>(Chile!H21-Chile!$H$31)*B5</f>
        <v>-1.4929678714316927</v>
      </c>
      <c r="W5" s="61">
        <f>(N4-Chile!H21)*B5</f>
        <v>-2.4839963493222532</v>
      </c>
      <c r="X5" s="61">
        <f t="shared" si="3"/>
        <v>-4.8455821966716046</v>
      </c>
      <c r="Y5" s="61">
        <f>($N$14-Chile!$H$31)*B5</f>
        <v>0.86861797591765832</v>
      </c>
      <c r="Z5" s="61">
        <f>(Chile!$H$31-N4)*B5</f>
        <v>3.9769642207539455</v>
      </c>
      <c r="AA5" s="61"/>
      <c r="AB5" s="61">
        <f>Chile!$I$31*E5</f>
        <v>1.4951283453942226</v>
      </c>
      <c r="AC5" s="61">
        <f>(Chile!I21-Chile!$I$31)*E5</f>
        <v>-1.8334113051963066</v>
      </c>
      <c r="AD5" s="61">
        <f>(P4-Chile!I21)*E5</f>
        <v>0.92176598936073384</v>
      </c>
      <c r="AE5" s="61">
        <f t="shared" si="4"/>
        <v>0.4716107913638648</v>
      </c>
      <c r="AF5" s="61">
        <f>($P$14-Chile!$I$31)*E5</f>
        <v>-1.3832561071994376</v>
      </c>
      <c r="AG5" s="61">
        <f>(Chile!$I$31-P4)*E5</f>
        <v>0.91164531583557273</v>
      </c>
      <c r="AH5" s="61"/>
      <c r="AI5" s="61">
        <f>Chile!$J$31*H5</f>
        <v>-0.26528929465088708</v>
      </c>
      <c r="AJ5" s="61">
        <f>(Chile!J21-Chile!$J$31)*H5</f>
        <v>0.11046722517810392</v>
      </c>
      <c r="AK5" s="61">
        <f>(R4-Chile!J21)*H5</f>
        <v>-1.1681628876170429</v>
      </c>
      <c r="AL5" s="61">
        <f t="shared" si="5"/>
        <v>5.0281913006727562E-3</v>
      </c>
      <c r="AM5" s="61">
        <f>($R$14-Chile!$J$31)*H5</f>
        <v>-1.0627238537396115</v>
      </c>
      <c r="AN5" s="64">
        <f>(Chile!$J$31-AP!R4)*H5</f>
        <v>2.3314570356458506</v>
      </c>
    </row>
    <row r="6" spans="1:40" x14ac:dyDescent="0.25">
      <c r="A6" s="50">
        <v>4</v>
      </c>
      <c r="B6" s="54">
        <v>2.3898935079879129</v>
      </c>
      <c r="C6" s="54">
        <v>2.6876023329587002</v>
      </c>
      <c r="D6" s="54">
        <v>3.2849976933654723</v>
      </c>
      <c r="E6" s="54">
        <v>2.4993991231404524</v>
      </c>
      <c r="F6" s="54">
        <v>2.5755414326581305</v>
      </c>
      <c r="G6" s="54">
        <v>2.6911036363834904</v>
      </c>
      <c r="H6" s="54">
        <v>1.8262919442264163</v>
      </c>
      <c r="I6" s="54">
        <v>2.9449233315378245</v>
      </c>
      <c r="J6" s="54">
        <v>1.9552846697693662</v>
      </c>
      <c r="K6" s="56">
        <v>2.5776529734737559</v>
      </c>
      <c r="M6" s="48" t="s">
        <v>8</v>
      </c>
      <c r="N6" s="41">
        <f t="shared" si="0"/>
        <v>7.3535770764486114E-2</v>
      </c>
      <c r="O6" s="42"/>
      <c r="P6" s="42">
        <f t="shared" si="1"/>
        <v>-2.7376381624941434E-2</v>
      </c>
      <c r="Q6" s="42"/>
      <c r="R6" s="43">
        <f t="shared" si="2"/>
        <v>0.17381958598816202</v>
      </c>
      <c r="T6" s="30">
        <v>4</v>
      </c>
      <c r="U6" s="63">
        <f>Chile!$H$31*B6</f>
        <v>0.10621275165498219</v>
      </c>
      <c r="V6" s="61">
        <f>(Chile!H22-Chile!$H$31)*B6</f>
        <v>0.31107107478363183</v>
      </c>
      <c r="W6" s="61">
        <f>(N5-Chile!H22)*B6</f>
        <v>-0.30777821128607447</v>
      </c>
      <c r="X6" s="61">
        <f t="shared" si="3"/>
        <v>-8.0139557538322428E-2</v>
      </c>
      <c r="Y6" s="61">
        <f>($N$14-Chile!$H$31)*B6</f>
        <v>8.3432421035879792E-2</v>
      </c>
      <c r="Z6" s="61">
        <f>(Chile!$H$31-N5)*B6</f>
        <v>-3.292863497557356E-3</v>
      </c>
      <c r="AA6" s="61"/>
      <c r="AB6" s="61">
        <f>Chile!$I$31*E6</f>
        <v>0.1697822518191508</v>
      </c>
      <c r="AC6" s="61">
        <f>(Chile!I22-Chile!$I$31)*E6</f>
        <v>0.1350632969692159</v>
      </c>
      <c r="AD6" s="61">
        <f>(P5-Chile!I22)*E6</f>
        <v>-0.97795272770240282</v>
      </c>
      <c r="AE6" s="61">
        <f t="shared" si="4"/>
        <v>-0.68581105184592872</v>
      </c>
      <c r="AF6" s="61">
        <f>($P$14-Chile!$I$31)*E6</f>
        <v>-0.15707837888725823</v>
      </c>
      <c r="AG6" s="61">
        <f>(Chile!$I$31-P5)*E6</f>
        <v>0.8428894307331869</v>
      </c>
      <c r="AH6" s="61"/>
      <c r="AI6" s="61">
        <f>Chile!$J$31*H6</f>
        <v>-2.1443962060800612E-2</v>
      </c>
      <c r="AJ6" s="61">
        <f>(Chile!J22-Chile!$J$31)*H6</f>
        <v>5.8263410341559234E-2</v>
      </c>
      <c r="AK6" s="61">
        <f>(R5-Chile!J22)*H6</f>
        <v>0.71454158096658094</v>
      </c>
      <c r="AL6" s="61">
        <f t="shared" si="5"/>
        <v>0.8587074776134761</v>
      </c>
      <c r="AM6" s="61">
        <f>($R$14-Chile!$J$31)*H6</f>
        <v>-8.5902486305335896E-2</v>
      </c>
      <c r="AN6" s="64">
        <f>(Chile!$J$31-AP!R5)*H6</f>
        <v>0.15393618589312058</v>
      </c>
    </row>
    <row r="7" spans="1:40" x14ac:dyDescent="0.25">
      <c r="A7" s="50">
        <v>5</v>
      </c>
      <c r="B7" s="54">
        <v>14.975518687882351</v>
      </c>
      <c r="C7" s="54">
        <v>16.043021192689285</v>
      </c>
      <c r="D7" s="54">
        <v>13.125674179305852</v>
      </c>
      <c r="E7" s="54">
        <v>16.076754997193746</v>
      </c>
      <c r="F7" s="54">
        <v>16.50458765600651</v>
      </c>
      <c r="G7" s="54">
        <v>17.423443115048119</v>
      </c>
      <c r="H7" s="54">
        <v>15.636631617099885</v>
      </c>
      <c r="I7" s="54">
        <v>15.508201601374523</v>
      </c>
      <c r="J7" s="54">
        <v>17.058876917258313</v>
      </c>
      <c r="K7" s="56">
        <v>18.354584451033592</v>
      </c>
      <c r="M7" s="48" t="s">
        <v>9</v>
      </c>
      <c r="N7" s="41">
        <f t="shared" si="0"/>
        <v>-1.1041717539470005E-2</v>
      </c>
      <c r="O7" s="42"/>
      <c r="P7" s="42">
        <f t="shared" si="1"/>
        <v>7.9264499165005456E-2</v>
      </c>
      <c r="Q7" s="42"/>
      <c r="R7" s="43">
        <f t="shared" si="2"/>
        <v>-6.9397026039420398E-2</v>
      </c>
      <c r="T7" s="30">
        <v>5</v>
      </c>
      <c r="U7" s="63">
        <f>Chile!$H$31*B7</f>
        <v>0.6655489217340631</v>
      </c>
      <c r="V7" s="61">
        <f>(Chile!H23-Chile!$H$31)*B7</f>
        <v>0.40600349772859845</v>
      </c>
      <c r="W7" s="61">
        <f>(N6-Chile!H23)*B7</f>
        <v>2.9683889848732894E-2</v>
      </c>
      <c r="X7" s="61">
        <f t="shared" si="3"/>
        <v>-8.7115731566672586E-2</v>
      </c>
      <c r="Y7" s="61">
        <f>($N$14-Chile!$H$31)*B7</f>
        <v>0.52280311914400401</v>
      </c>
      <c r="Z7" s="61">
        <f>(Chile!$H$31-N6)*B7</f>
        <v>-0.43568738757733139</v>
      </c>
      <c r="AA7" s="61"/>
      <c r="AB7" s="61">
        <f>Chile!$I$31*E7</f>
        <v>1.0920815487598914</v>
      </c>
      <c r="AC7" s="61">
        <f>(Chile!I23-Chile!$I$31)*E7</f>
        <v>-0.41730084138076923</v>
      </c>
      <c r="AD7" s="61">
        <f>(P6-Chile!I23)*E7</f>
        <v>-1.1149040874729823</v>
      </c>
      <c r="AE7" s="61">
        <f t="shared" si="4"/>
        <v>-0.52183784128199495</v>
      </c>
      <c r="AF7" s="61">
        <f>($P$14-Chile!$I$31)*E7</f>
        <v>-1.0103670875717568</v>
      </c>
      <c r="AG7" s="61">
        <f>(Chile!$I$31-P6)*E7</f>
        <v>1.5322049288537516</v>
      </c>
      <c r="AH7" s="61"/>
      <c r="AI7" s="61">
        <f>Chile!$J$31*H7</f>
        <v>-0.18360226371027277</v>
      </c>
      <c r="AJ7" s="61">
        <f>(Chile!J23-Chile!$J$31)*H7</f>
        <v>0.13201701813816724</v>
      </c>
      <c r="AK7" s="61">
        <f>(R6-Chile!J23)*H7</f>
        <v>2.769538079505812</v>
      </c>
      <c r="AL7" s="61">
        <f t="shared" si="5"/>
        <v>3.6370484220250772</v>
      </c>
      <c r="AM7" s="61">
        <f>($R$14-Chile!$J$31)*H7</f>
        <v>-0.73549332438109771</v>
      </c>
      <c r="AN7" s="64">
        <f>(Chile!$J$31-AP!R6)*H7</f>
        <v>-3.3289943737951946</v>
      </c>
    </row>
    <row r="8" spans="1:40" x14ac:dyDescent="0.25">
      <c r="A8" s="50">
        <v>6</v>
      </c>
      <c r="B8" s="54">
        <v>37.223589266586266</v>
      </c>
      <c r="C8" s="54">
        <v>33.983164517276045</v>
      </c>
      <c r="D8" s="54">
        <v>37.074006225065695</v>
      </c>
      <c r="E8" s="54">
        <v>36.812576908099373</v>
      </c>
      <c r="F8" s="54">
        <v>38.917097143631089</v>
      </c>
      <c r="G8" s="54">
        <v>42.18477253650412</v>
      </c>
      <c r="H8" s="54">
        <v>39.730507379693115</v>
      </c>
      <c r="I8" s="54">
        <v>32.850343313952997</v>
      </c>
      <c r="J8" s="54">
        <v>36.879637704863988</v>
      </c>
      <c r="K8" s="56">
        <v>36.973328324505168</v>
      </c>
      <c r="M8" s="48" t="s">
        <v>10</v>
      </c>
      <c r="N8" s="41">
        <f t="shared" si="0"/>
        <v>0.69497110710010723</v>
      </c>
      <c r="O8" s="42"/>
      <c r="P8" s="42">
        <f t="shared" si="1"/>
        <v>3.2327403130552573E-2</v>
      </c>
      <c r="Q8" s="42"/>
      <c r="R8" s="43">
        <f t="shared" si="2"/>
        <v>-0.13600050165871419</v>
      </c>
      <c r="T8" s="30">
        <v>6</v>
      </c>
      <c r="U8" s="63">
        <f>Chile!$H$31*B8</f>
        <v>1.6543079552559643</v>
      </c>
      <c r="V8" s="61">
        <f>(Chile!H24-Chile!$H$31)*B8</f>
        <v>3.4951457535380523E-2</v>
      </c>
      <c r="W8" s="61">
        <f>(N7-Chile!H24)*B8</f>
        <v>-2.1002717712782375</v>
      </c>
      <c r="X8" s="61">
        <f t="shared" si="3"/>
        <v>-3.3648151078733193</v>
      </c>
      <c r="Y8" s="61">
        <f>($N$14-Chile!$H$31)*B8</f>
        <v>1.2994947941304622</v>
      </c>
      <c r="Z8" s="61">
        <f>(Chile!$H$31-N7)*B8</f>
        <v>2.0653203137428573</v>
      </c>
      <c r="AA8" s="61"/>
      <c r="AB8" s="61">
        <f>Chile!$I$31*E8</f>
        <v>2.5006499141560119</v>
      </c>
      <c r="AC8" s="61">
        <f>(Chile!I24-Chile!$I$31)*E8</f>
        <v>-0.63996544300769165</v>
      </c>
      <c r="AD8" s="61">
        <f>(P7-Chile!I24)*E8</f>
        <v>1.0572460004454216</v>
      </c>
      <c r="AE8" s="61">
        <f t="shared" si="4"/>
        <v>2.7308205798576801</v>
      </c>
      <c r="AF8" s="61">
        <f>($P$14-Chile!$I$31)*E8</f>
        <v>-2.3135400224199505</v>
      </c>
      <c r="AG8" s="61">
        <f>(Chile!$I$31-P7)*E8</f>
        <v>-0.41728055743773002</v>
      </c>
      <c r="AH8" s="61"/>
      <c r="AI8" s="61">
        <f>Chile!$J$31*H8</f>
        <v>-0.46650783057983686</v>
      </c>
      <c r="AJ8" s="61">
        <f>(Chile!J24-Chile!$J$31)*H8</f>
        <v>-0.31054978449742809</v>
      </c>
      <c r="AK8" s="61">
        <f>(R7-Chile!J24)*H8</f>
        <v>-1.9801214401106824</v>
      </c>
      <c r="AL8" s="61">
        <f t="shared" si="5"/>
        <v>-0.42188492410575729</v>
      </c>
      <c r="AM8" s="61">
        <f>($R$14-Chile!$J$31)*H8</f>
        <v>-1.8687863005023533</v>
      </c>
      <c r="AN8" s="64">
        <f>(Chile!$J$31-AP!R7)*H8</f>
        <v>-2.3621183928936795</v>
      </c>
    </row>
    <row r="9" spans="1:40" x14ac:dyDescent="0.25">
      <c r="A9" s="50">
        <v>7</v>
      </c>
      <c r="B9" s="54">
        <v>5.5337201724348892</v>
      </c>
      <c r="C9" s="54">
        <v>6.4559088878122077</v>
      </c>
      <c r="D9" s="54">
        <v>6.8604733897687424</v>
      </c>
      <c r="E9" s="54">
        <v>9.3794958070541607</v>
      </c>
      <c r="F9" s="54">
        <v>9.0559639784697623</v>
      </c>
      <c r="G9" s="54">
        <v>8.1333853830752023</v>
      </c>
      <c r="H9" s="54">
        <v>9.6827105491701282</v>
      </c>
      <c r="I9" s="54">
        <v>7.3334545308708661</v>
      </c>
      <c r="J9" s="54">
        <v>6.5169145614224542</v>
      </c>
      <c r="K9" s="56">
        <v>8.3658570570668669</v>
      </c>
      <c r="M9" s="48" t="s">
        <v>11</v>
      </c>
      <c r="N9" s="41">
        <f t="shared" si="0"/>
        <v>-4.9518484635292369E-2</v>
      </c>
      <c r="O9" s="42"/>
      <c r="P9" s="42">
        <f t="shared" si="1"/>
        <v>1.4560128808750201E-2</v>
      </c>
      <c r="Q9" s="42"/>
      <c r="R9" s="43">
        <f t="shared" si="2"/>
        <v>0.19590872974984408</v>
      </c>
      <c r="T9" s="30">
        <v>7</v>
      </c>
      <c r="U9" s="63">
        <f>Chile!$H$31*B9</f>
        <v>0.24593214904283706</v>
      </c>
      <c r="V9" s="61">
        <f>(Chile!H25-Chile!$H$31)*B9</f>
        <v>0.95180045502949684</v>
      </c>
      <c r="W9" s="61">
        <f>(N8-Chile!H25)*B9</f>
        <v>2.6480430305469373</v>
      </c>
      <c r="X9" s="61">
        <f t="shared" si="3"/>
        <v>3.4066584462522203</v>
      </c>
      <c r="Y9" s="61">
        <f>($N$14-Chile!$H$31)*B9</f>
        <v>0.19318503932421413</v>
      </c>
      <c r="Z9" s="61">
        <f>(Chile!$H$31-N8)*B9</f>
        <v>-3.5998434855764341</v>
      </c>
      <c r="AA9" s="61"/>
      <c r="AB9" s="61">
        <f>Chile!$I$31*E9</f>
        <v>0.63714190515079672</v>
      </c>
      <c r="AC9" s="61">
        <f>(Chile!I25-Chile!$I$31)*E9</f>
        <v>0.83710603353924273</v>
      </c>
      <c r="AD9" s="61">
        <f>(P8-Chile!I25)*E9</f>
        <v>-1.1710331965740721</v>
      </c>
      <c r="AE9" s="61">
        <f t="shared" si="4"/>
        <v>0.25554091451682909</v>
      </c>
      <c r="AF9" s="61">
        <f>($P$14-Chile!$I$31)*E9</f>
        <v>-0.58946807755165842</v>
      </c>
      <c r="AG9" s="61">
        <f>(Chile!$I$31-P8)*E9</f>
        <v>0.33392716303482933</v>
      </c>
      <c r="AH9" s="61"/>
      <c r="AI9" s="61">
        <f>Chile!$J$31*H9</f>
        <v>-0.11369248948314709</v>
      </c>
      <c r="AJ9" s="61">
        <f>(Chile!J25-Chile!$J$31)*H9</f>
        <v>-0.91113284557251917</v>
      </c>
      <c r="AK9" s="61">
        <f>(R8-Chile!J25)*H9</f>
        <v>-0.2920281570475951</v>
      </c>
      <c r="AL9" s="61">
        <f t="shared" si="5"/>
        <v>-0.74771962974534079</v>
      </c>
      <c r="AM9" s="61">
        <f>($R$14-Chile!$J$31)*H9</f>
        <v>-0.45544137287477354</v>
      </c>
      <c r="AN9" s="64">
        <f>(Chile!$J$31-AP!R8)*H9</f>
        <v>2.9556965286495216</v>
      </c>
    </row>
    <row r="10" spans="1:40" x14ac:dyDescent="0.25">
      <c r="A10" s="50">
        <v>8</v>
      </c>
      <c r="B10" s="54">
        <v>13.364721245850728</v>
      </c>
      <c r="C10" s="54">
        <v>15.698990009026396</v>
      </c>
      <c r="D10" s="54">
        <v>13.981671258313957</v>
      </c>
      <c r="E10" s="54">
        <v>12.702920502183103</v>
      </c>
      <c r="F10" s="54">
        <v>11.301993852501584</v>
      </c>
      <c r="G10" s="54">
        <v>13.029916852959252</v>
      </c>
      <c r="H10" s="54">
        <v>12.887876660942203</v>
      </c>
      <c r="I10" s="54">
        <v>9.6753855979649472</v>
      </c>
      <c r="J10" s="54">
        <v>11.748295668988554</v>
      </c>
      <c r="K10" s="56">
        <v>15.412724206760052</v>
      </c>
      <c r="M10" s="48" t="s">
        <v>12</v>
      </c>
      <c r="N10" s="41">
        <f t="shared" si="0"/>
        <v>0.28408129895841411</v>
      </c>
      <c r="O10" s="42"/>
      <c r="P10" s="42">
        <f t="shared" si="1"/>
        <v>-0.19492159081691557</v>
      </c>
      <c r="Q10" s="42"/>
      <c r="R10" s="43">
        <f t="shared" si="2"/>
        <v>-0.11253753533472914</v>
      </c>
      <c r="T10" s="30">
        <v>8</v>
      </c>
      <c r="U10" s="63">
        <f>Chile!$H$31*B10</f>
        <v>0.59396111746364344</v>
      </c>
      <c r="V10" s="61">
        <f>(Chile!H26-Chile!$H$31)*B10</f>
        <v>-8.0319023374515269E-2</v>
      </c>
      <c r="W10" s="61">
        <f>(N9-Chile!H26)*B10</f>
        <v>-1.175442837756753</v>
      </c>
      <c r="X10" s="61">
        <f t="shared" si="3"/>
        <v>-1.722331206704228</v>
      </c>
      <c r="Y10" s="61">
        <f>($N$14-Chile!$H$31)*B10</f>
        <v>0.46656934557295987</v>
      </c>
      <c r="Z10" s="61">
        <f>(Chile!$H$31-N9)*B10</f>
        <v>1.2557618611312682</v>
      </c>
      <c r="AA10" s="61"/>
      <c r="AB10" s="61">
        <f>Chile!$I$31*E10</f>
        <v>0.86289957757143254</v>
      </c>
      <c r="AC10" s="61">
        <f>(Chile!I26-Chile!$I$31)*E10</f>
        <v>-0.43305872592429612</v>
      </c>
      <c r="AD10" s="61">
        <f>(P9-Chile!I26)*E10</f>
        <v>-0.24488469288803663</v>
      </c>
      <c r="AE10" s="61">
        <f t="shared" si="4"/>
        <v>0.12039012509541629</v>
      </c>
      <c r="AF10" s="61">
        <f>($P$14-Chile!$I$31)*E10</f>
        <v>-0.79833354390774913</v>
      </c>
      <c r="AG10" s="61">
        <f>(Chile!$I$31-P9)*E10</f>
        <v>0.67794341881233278</v>
      </c>
      <c r="AH10" s="61"/>
      <c r="AI10" s="61">
        <f>Chile!$J$31*H10</f>
        <v>-0.15132692176364293</v>
      </c>
      <c r="AJ10" s="61">
        <f>(Chile!J26-Chile!$J$31)*H10</f>
        <v>0.59757616823803894</v>
      </c>
      <c r="AK10" s="61">
        <f>(R9-Chile!J26)*H10</f>
        <v>2.0785982993434531</v>
      </c>
      <c r="AL10" s="61">
        <f t="shared" si="5"/>
        <v>3.2823758210241327</v>
      </c>
      <c r="AM10" s="61">
        <f>($R$14-Chile!$J$31)*H10</f>
        <v>-0.60620135344264092</v>
      </c>
      <c r="AN10" s="64">
        <f>(Chile!$J$31-AP!R9)*H10</f>
        <v>2.1180200555547279</v>
      </c>
    </row>
    <row r="11" spans="1:40" x14ac:dyDescent="0.25">
      <c r="A11" s="50">
        <v>9</v>
      </c>
      <c r="B11" s="54">
        <v>7.7461821328820264</v>
      </c>
      <c r="C11" s="54">
        <v>8.4176238507746852</v>
      </c>
      <c r="D11" s="54">
        <v>10.04299473879396</v>
      </c>
      <c r="E11" s="54">
        <v>9.9467276151596113</v>
      </c>
      <c r="F11" s="54">
        <v>8.4340489008068058</v>
      </c>
      <c r="G11" s="54">
        <v>8.3514361602573199</v>
      </c>
      <c r="H11" s="54">
        <v>8.007895644990155</v>
      </c>
      <c r="I11" s="54">
        <v>6.3806626405873663</v>
      </c>
      <c r="J11" s="54">
        <v>8.0794838545206265</v>
      </c>
      <c r="K11" s="56">
        <v>7.1067068058852518</v>
      </c>
      <c r="M11" s="48" t="s">
        <v>13</v>
      </c>
      <c r="N11" s="41">
        <f t="shared" si="0"/>
        <v>-0.60189358921492264</v>
      </c>
      <c r="O11" s="42"/>
      <c r="P11" s="42">
        <f t="shared" si="1"/>
        <v>3.0010879833960935</v>
      </c>
      <c r="Q11" s="42"/>
      <c r="R11" s="43">
        <f t="shared" si="2"/>
        <v>-0.66480239633992211</v>
      </c>
      <c r="T11" s="30">
        <v>9</v>
      </c>
      <c r="U11" s="63">
        <f>Chile!$H$31*B11</f>
        <v>0.3442594058706569</v>
      </c>
      <c r="V11" s="61">
        <f>(Chile!H27-Chile!$H$31)*B11</f>
        <v>0.20659112684822387</v>
      </c>
      <c r="W11" s="61">
        <f>(N10-Chile!H27)*B11</f>
        <v>1.6496949495587041</v>
      </c>
      <c r="X11" s="61">
        <f t="shared" si="3"/>
        <v>1.5858628433335271</v>
      </c>
      <c r="Y11" s="61">
        <f>($N$14-Chile!$H$31)*B11</f>
        <v>0.27042323307340072</v>
      </c>
      <c r="Z11" s="61">
        <f>(Chile!$H$31-N10)*B11</f>
        <v>-1.8562860764069278</v>
      </c>
      <c r="AA11" s="61"/>
      <c r="AB11" s="61">
        <f>Chile!$I$31*E11</f>
        <v>0.67567352372741896</v>
      </c>
      <c r="AC11" s="61">
        <f>(Chile!I27-Chile!$I$31)*E11</f>
        <v>9.7874601980897039E-3</v>
      </c>
      <c r="AD11" s="61">
        <f>(P10-Chile!I27)*E11</f>
        <v>-2.6242929540949649</v>
      </c>
      <c r="AE11" s="61">
        <f t="shared" si="4"/>
        <v>-1.9893889070512949</v>
      </c>
      <c r="AF11" s="61">
        <f>($P$14-Chile!$I$31)*E11</f>
        <v>-0.62511658684558025</v>
      </c>
      <c r="AG11" s="61">
        <f>(Chile!$I$31-P10)*E11</f>
        <v>2.6145054938968753</v>
      </c>
      <c r="AH11" s="61"/>
      <c r="AI11" s="61">
        <f>Chile!$J$31*H11</f>
        <v>-9.4027141137479633E-2</v>
      </c>
      <c r="AJ11" s="61">
        <f>(Chile!J27-Chile!$J$31)*H11</f>
        <v>0.83771367138023356</v>
      </c>
      <c r="AK11" s="61">
        <f>(R10-Chile!J27)*H11</f>
        <v>-1.644875369347657</v>
      </c>
      <c r="AL11" s="61">
        <f t="shared" si="5"/>
        <v>-0.43049785287243419</v>
      </c>
      <c r="AM11" s="61">
        <f>($R$14-Chile!$J$31)*H11</f>
        <v>-0.37666384509498935</v>
      </c>
      <c r="AN11" s="64">
        <f>(Chile!$J$31-AP!R10)*H11</f>
        <v>-1.8924352404441205</v>
      </c>
    </row>
    <row r="12" spans="1:40" x14ac:dyDescent="0.25">
      <c r="A12" s="50">
        <v>10</v>
      </c>
      <c r="B12" s="54">
        <v>0.83025347840366559</v>
      </c>
      <c r="C12" s="54">
        <v>0.89125124125587474</v>
      </c>
      <c r="D12" s="54">
        <v>0.56653845217002463</v>
      </c>
      <c r="E12" s="54">
        <v>0.33052923232910908</v>
      </c>
      <c r="F12" s="54">
        <v>0.34436924760410675</v>
      </c>
      <c r="G12" s="54">
        <v>0.40437909108943587</v>
      </c>
      <c r="H12" s="54">
        <v>1.3224765396331339</v>
      </c>
      <c r="I12" s="54">
        <v>1.3318031543257087</v>
      </c>
      <c r="J12" s="54">
        <v>1.3446154108073944</v>
      </c>
      <c r="K12" s="56">
        <v>0.4432909669816984</v>
      </c>
      <c r="M12" s="48" t="s">
        <v>14</v>
      </c>
      <c r="N12" s="41">
        <f t="shared" si="0"/>
        <v>0.16313711902317413</v>
      </c>
      <c r="O12" s="42"/>
      <c r="P12" s="42">
        <f t="shared" si="1"/>
        <v>-4.7079602710182182E-2</v>
      </c>
      <c r="Q12" s="42"/>
      <c r="R12" s="43">
        <f t="shared" si="2"/>
        <v>-4.4763030098915788E-2</v>
      </c>
      <c r="T12" s="30">
        <v>10</v>
      </c>
      <c r="U12" s="63">
        <f>Chile!$H$31*B12</f>
        <v>3.6898508748457445E-2</v>
      </c>
      <c r="V12" s="61">
        <f>(Chile!H28-Chile!$H$31)*B12</f>
        <v>0.10068331489773694</v>
      </c>
      <c r="W12" s="61">
        <f>(N11-Chile!H28)*B12</f>
        <v>-0.63730606972075088</v>
      </c>
      <c r="X12" s="61">
        <f t="shared" si="3"/>
        <v>-0.565607334071065</v>
      </c>
      <c r="Y12" s="61">
        <f>($N$14-Chile!$H$31)*B12</f>
        <v>2.8984579248051038E-2</v>
      </c>
      <c r="Z12" s="61">
        <f>(Chile!$H$31-N11)*B12</f>
        <v>0.53662275482301403</v>
      </c>
      <c r="AA12" s="61"/>
      <c r="AB12" s="61">
        <f>Chile!$I$31*E12</f>
        <v>2.2452595440771418E-2</v>
      </c>
      <c r="AC12" s="61">
        <f>(Chile!I28-Chile!$I$31)*E12</f>
        <v>7.6930849366414408E-3</v>
      </c>
      <c r="AD12" s="61">
        <f>(P11-Chile!I28)*E12</f>
        <v>0.96180162692661197</v>
      </c>
      <c r="AE12" s="61">
        <f t="shared" si="4"/>
        <v>0.99026730296661869</v>
      </c>
      <c r="AF12" s="61">
        <f>($P$14-Chile!$I$31)*E12</f>
        <v>-2.0772591103365302E-2</v>
      </c>
      <c r="AG12" s="61">
        <f>(Chile!$I$31-P11)*E12</f>
        <v>-0.96949471186325342</v>
      </c>
      <c r="AH12" s="61"/>
      <c r="AI12" s="61">
        <f>Chile!$J$31*H12</f>
        <v>-1.5528260326529672E-2</v>
      </c>
      <c r="AJ12" s="61">
        <f>(Chile!J28-Chile!$J$31)*H12</f>
        <v>0.38643893765036219</v>
      </c>
      <c r="AK12" s="61">
        <f>(R11-Chile!J28)*H12</f>
        <v>-1.2500962499752679</v>
      </c>
      <c r="AL12" s="61">
        <f t="shared" si="5"/>
        <v>-0.80145256833854162</v>
      </c>
      <c r="AM12" s="61">
        <f>($R$14-Chile!$J$31)*H12</f>
        <v>-6.220474398636406E-2</v>
      </c>
      <c r="AN12" s="64">
        <f>(Chile!$J$31-AP!R11)*H12</f>
        <v>-7.5550561251882583E-3</v>
      </c>
    </row>
    <row r="13" spans="1:40" x14ac:dyDescent="0.25">
      <c r="A13" s="50">
        <v>11</v>
      </c>
      <c r="B13" s="54">
        <v>47.16468279988446</v>
      </c>
      <c r="C13" s="54">
        <v>45.236473464580833</v>
      </c>
      <c r="D13" s="54">
        <v>48.331384036067242</v>
      </c>
      <c r="E13" s="54">
        <v>54.858993271499465</v>
      </c>
      <c r="F13" s="54">
        <v>49.121069612374647</v>
      </c>
      <c r="G13" s="54">
        <v>48.057377564942584</v>
      </c>
      <c r="H13" s="54">
        <v>52.276253663196712</v>
      </c>
      <c r="I13" s="54">
        <v>48.339524480049299</v>
      </c>
      <c r="J13" s="54">
        <v>50.061590397859014</v>
      </c>
      <c r="K13" s="56">
        <v>49.936210147012481</v>
      </c>
      <c r="M13" s="48" t="s">
        <v>15</v>
      </c>
      <c r="N13" s="41">
        <f t="shared" si="0"/>
        <v>8.348043073363319E-2</v>
      </c>
      <c r="O13" s="42"/>
      <c r="P13" s="42">
        <f t="shared" si="1"/>
        <v>-4.7324259872343316E-2</v>
      </c>
      <c r="Q13" s="42"/>
      <c r="R13" s="43">
        <f t="shared" si="2"/>
        <v>-0.19879349475915822</v>
      </c>
      <c r="T13" s="30">
        <v>11</v>
      </c>
      <c r="U13" s="63">
        <f>Chile!$H$31*B13</f>
        <v>2.0961146278554073</v>
      </c>
      <c r="V13" s="61">
        <f>(Chile!H29-Chile!$H$31)*B13</f>
        <v>0.34278846316048378</v>
      </c>
      <c r="W13" s="61">
        <f>(N12-Chile!H29)*B13</f>
        <v>5.2554073805991139</v>
      </c>
      <c r="X13" s="61">
        <f t="shared" si="3"/>
        <v>3.9516523219536124</v>
      </c>
      <c r="Y13" s="61">
        <f>($N$14-Chile!$H$31)*B13</f>
        <v>1.646543521805985</v>
      </c>
      <c r="Z13" s="61">
        <f>(Chile!$H$31-N12)*B13</f>
        <v>-5.5981958437595969</v>
      </c>
      <c r="AA13" s="61"/>
      <c r="AB13" s="61">
        <f>Chile!$I$31*E13</f>
        <v>3.7265290380928975</v>
      </c>
      <c r="AC13" s="61">
        <f>(Chile!I29-Chile!$I$31)*E13</f>
        <v>3.6792235401045188</v>
      </c>
      <c r="AD13" s="61">
        <f>(P12-Chile!I29)*E13</f>
        <v>-9.988492186500169</v>
      </c>
      <c r="AE13" s="61">
        <f t="shared" si="4"/>
        <v>-2.8615752985453775</v>
      </c>
      <c r="AF13" s="61">
        <f>($P$14-Chile!$I$31)*E13</f>
        <v>-3.4476933478502727</v>
      </c>
      <c r="AG13" s="61">
        <f>(Chile!$I$31-P12)*E13</f>
        <v>6.3092686463956502</v>
      </c>
      <c r="AH13" s="61"/>
      <c r="AI13" s="61">
        <f>Chile!$J$31*H13</f>
        <v>-0.61381752450822891</v>
      </c>
      <c r="AJ13" s="61">
        <f>(Chile!J29-Chile!$J$31)*H13</f>
        <v>-0.54664666748435209</v>
      </c>
      <c r="AK13" s="61">
        <f>(R12-Chile!J29)*H13</f>
        <v>-1.1795793241916501</v>
      </c>
      <c r="AL13" s="61">
        <f t="shared" si="5"/>
        <v>0.73266902704959491</v>
      </c>
      <c r="AM13" s="61">
        <f>($R$14-Chile!$J$31)*H13</f>
        <v>-2.4588950187255971</v>
      </c>
      <c r="AN13" s="64">
        <f>(Chile!$J$31-AP!R12)*H13</f>
        <v>0.59011901628227736</v>
      </c>
    </row>
    <row r="14" spans="1:40" x14ac:dyDescent="0.25">
      <c r="A14" s="50">
        <v>12</v>
      </c>
      <c r="B14" s="54">
        <v>14.860944634676121</v>
      </c>
      <c r="C14" s="54">
        <v>12.928264615574692</v>
      </c>
      <c r="D14" s="54">
        <v>12.321320993200919</v>
      </c>
      <c r="E14" s="54">
        <v>16.101542693887559</v>
      </c>
      <c r="F14" s="54">
        <v>13.484572629390181</v>
      </c>
      <c r="G14" s="54">
        <v>11.122794417650175</v>
      </c>
      <c r="H14" s="54">
        <v>15.339549103096394</v>
      </c>
      <c r="I14" s="54">
        <v>11.262118307619916</v>
      </c>
      <c r="J14" s="54">
        <v>12.422150787655342</v>
      </c>
      <c r="K14" s="56">
        <v>12.290146528862151</v>
      </c>
      <c r="M14" s="47" t="s">
        <v>29</v>
      </c>
      <c r="N14" s="44">
        <f t="shared" si="0"/>
        <v>7.9352980397242506E-2</v>
      </c>
      <c r="O14" s="45"/>
      <c r="P14" s="45">
        <f t="shared" si="1"/>
        <v>5.0827708205044069E-3</v>
      </c>
      <c r="Q14" s="45"/>
      <c r="R14" s="46">
        <f t="shared" si="2"/>
        <v>-5.8778361644477653E-2</v>
      </c>
      <c r="T14" s="31">
        <v>12</v>
      </c>
      <c r="U14" s="65">
        <f>Chile!$H$31*B14</f>
        <v>0.66045696871664872</v>
      </c>
      <c r="V14" s="23">
        <f>(Chile!H30-Chile!$H$31)*B14</f>
        <v>0.30375317007120622</v>
      </c>
      <c r="W14" s="23">
        <f>(N13-Chile!H30)*B14</f>
        <v>0.27638792042358279</v>
      </c>
      <c r="X14" s="23">
        <f t="shared" si="3"/>
        <v>6.1337810931477284E-2</v>
      </c>
      <c r="Y14" s="23">
        <f>($N$14-Chile!$H$31)*B14</f>
        <v>0.51880327956331174</v>
      </c>
      <c r="Z14" s="23">
        <f>(Chile!$H$31-N13)*B14</f>
        <v>-0.58014109049478901</v>
      </c>
      <c r="AA14" s="23"/>
      <c r="AB14" s="23">
        <f>Chile!$I$31*E14</f>
        <v>1.0937653578494928</v>
      </c>
      <c r="AC14" s="23">
        <f>(Chile!I30-Chile!$I$31)*E14</f>
        <v>0.73635559343493273</v>
      </c>
      <c r="AD14" s="23">
        <f>(P13-Chile!I30)*E14</f>
        <v>-2.5921145420755911</v>
      </c>
      <c r="AE14" s="23">
        <f t="shared" si="4"/>
        <v>-0.8438340421607633</v>
      </c>
      <c r="AF14" s="23">
        <f>($P$14-Chile!$I$31)*E14</f>
        <v>-1.0119249064798952</v>
      </c>
      <c r="AG14" s="23">
        <f>(Chile!$I$31-P13)*E14</f>
        <v>1.8557589486406585</v>
      </c>
      <c r="AH14" s="23"/>
      <c r="AI14" s="23">
        <f>Chile!$J$31*H14</f>
        <v>-0.18011397905821697</v>
      </c>
      <c r="AJ14" s="23">
        <f>(Chile!J30-Chile!$J$31)*H14</f>
        <v>-0.12436049712620389</v>
      </c>
      <c r="AK14" s="23">
        <f>(R13-Chile!J30)*H14</f>
        <v>-2.7449280980498223</v>
      </c>
      <c r="AL14" s="23">
        <f t="shared" si="5"/>
        <v>-2.1477690095892203</v>
      </c>
      <c r="AM14" s="23">
        <f>($R$14-Chile!$J$31)*H14</f>
        <v>-0.72151958558680562</v>
      </c>
      <c r="AN14" s="66">
        <f>(Chile!$J$31-AP!R13)*H14</f>
        <v>-4.7408554989188465</v>
      </c>
    </row>
    <row r="15" spans="1:40" x14ac:dyDescent="0.25">
      <c r="A15" s="51">
        <v>13</v>
      </c>
      <c r="B15" s="57">
        <v>207.30860077208416</v>
      </c>
      <c r="C15" s="57">
        <v>209.35539616483027</v>
      </c>
      <c r="D15" s="57">
        <v>211.67723764068239</v>
      </c>
      <c r="E15" s="57">
        <v>223.75915610533113</v>
      </c>
      <c r="F15" s="57">
        <v>218.0428667213391</v>
      </c>
      <c r="G15" s="57">
        <v>221.85691430998361</v>
      </c>
      <c r="H15" s="57">
        <v>224.896472614804</v>
      </c>
      <c r="I15" s="57">
        <v>196.32631278829513</v>
      </c>
      <c r="J15" s="57">
        <v>206.59136548679589</v>
      </c>
      <c r="K15" s="58">
        <v>211.67742641488368</v>
      </c>
    </row>
    <row r="17" spans="2:17" x14ac:dyDescent="0.25">
      <c r="B17" s="15"/>
      <c r="E17" s="15"/>
    </row>
    <row r="18" spans="2:17" x14ac:dyDescent="0.25">
      <c r="P18" s="15"/>
      <c r="Q18" s="15"/>
    </row>
    <row r="22" spans="2:17" x14ac:dyDescent="0.25">
      <c r="H22" s="15"/>
    </row>
    <row r="23" spans="2:17" x14ac:dyDescent="0.25">
      <c r="H23" s="15"/>
    </row>
    <row r="24" spans="2:17" x14ac:dyDescent="0.25">
      <c r="H24" s="15"/>
    </row>
    <row r="32" spans="2:17" x14ac:dyDescent="0.25">
      <c r="B32" s="19"/>
    </row>
  </sheetData>
  <mergeCells count="4">
    <mergeCell ref="A1:K1"/>
    <mergeCell ref="AB1:AG1"/>
    <mergeCell ref="AI1:AN1"/>
    <mergeCell ref="U1:Z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Normal="100" workbookViewId="0">
      <selection activeCell="L19" sqref="L19"/>
    </sheetView>
  </sheetViews>
  <sheetFormatPr defaultColWidth="9.21875" defaultRowHeight="13.8" x14ac:dyDescent="0.25"/>
  <cols>
    <col min="1" max="1" width="9.21875" style="1"/>
    <col min="2" max="2" width="8.44140625" style="1" bestFit="1" customWidth="1"/>
    <col min="3" max="4" width="9.21875" style="1" bestFit="1" customWidth="1"/>
    <col min="5" max="5" width="10" style="1" bestFit="1" customWidth="1"/>
    <col min="6" max="6" width="9.21875" style="1" bestFit="1" customWidth="1"/>
    <col min="7" max="7" width="10" style="1" bestFit="1" customWidth="1"/>
    <col min="8" max="10" width="9.21875" style="1" bestFit="1" customWidth="1"/>
    <col min="11" max="11" width="10" style="1" bestFit="1" customWidth="1"/>
    <col min="12" max="12" width="9.77734375" style="1" bestFit="1" customWidth="1"/>
    <col min="13" max="13" width="4" style="1" bestFit="1" customWidth="1"/>
    <col min="14" max="14" width="10.77734375" style="1" bestFit="1" customWidth="1"/>
    <col min="15" max="15" width="1.77734375" style="1" customWidth="1"/>
    <col min="16" max="16" width="10.77734375" style="1" bestFit="1" customWidth="1"/>
    <col min="17" max="17" width="1.77734375" style="1" customWidth="1"/>
    <col min="18" max="21" width="10.77734375" style="1" bestFit="1" customWidth="1"/>
    <col min="22" max="24" width="9.21875" style="1"/>
    <col min="25" max="25" width="6.21875" style="1" bestFit="1" customWidth="1"/>
    <col min="26" max="26" width="9.21875" style="1"/>
    <col min="27" max="27" width="1.77734375" style="1" customWidth="1"/>
    <col min="28" max="33" width="9.21875" style="1"/>
    <col min="34" max="34" width="1.77734375" style="1" customWidth="1"/>
    <col min="35" max="16384" width="9.21875" style="1"/>
  </cols>
  <sheetData>
    <row r="1" spans="1:40" ht="15.6" x14ac:dyDescent="0.25">
      <c r="A1" s="84" t="s">
        <v>52</v>
      </c>
      <c r="B1" s="84" t="s">
        <v>0</v>
      </c>
      <c r="C1" s="84" t="s">
        <v>0</v>
      </c>
      <c r="D1" s="84" t="s">
        <v>0</v>
      </c>
      <c r="E1" s="84" t="s">
        <v>0</v>
      </c>
      <c r="F1" s="84" t="s">
        <v>0</v>
      </c>
      <c r="G1" s="84" t="s">
        <v>0</v>
      </c>
      <c r="H1" s="84" t="s">
        <v>0</v>
      </c>
      <c r="I1" s="84" t="s">
        <v>0</v>
      </c>
      <c r="J1" s="84" t="s">
        <v>0</v>
      </c>
      <c r="K1" s="84" t="s">
        <v>0</v>
      </c>
      <c r="N1" s="2" t="s">
        <v>1</v>
      </c>
      <c r="O1" s="3"/>
      <c r="P1" s="3" t="s">
        <v>2</v>
      </c>
      <c r="Q1" s="3"/>
      <c r="R1" s="4" t="s">
        <v>3</v>
      </c>
      <c r="U1" s="83" t="s">
        <v>1</v>
      </c>
      <c r="V1" s="83"/>
      <c r="W1" s="83"/>
      <c r="X1" s="83"/>
      <c r="Y1" s="83"/>
      <c r="Z1" s="83"/>
      <c r="AA1" s="9"/>
      <c r="AB1" s="83" t="s">
        <v>2</v>
      </c>
      <c r="AC1" s="83"/>
      <c r="AD1" s="83"/>
      <c r="AE1" s="83"/>
      <c r="AF1" s="83"/>
      <c r="AG1" s="83"/>
      <c r="AH1" s="9"/>
      <c r="AI1" s="83" t="s">
        <v>3</v>
      </c>
      <c r="AJ1" s="83"/>
      <c r="AK1" s="83"/>
      <c r="AL1" s="83"/>
      <c r="AM1" s="83"/>
      <c r="AN1" s="83"/>
    </row>
    <row r="2" spans="1:40" ht="15.6" x14ac:dyDescent="0.3">
      <c r="A2" s="52" t="s">
        <v>36</v>
      </c>
      <c r="B2" s="52">
        <v>41275</v>
      </c>
      <c r="C2" s="52">
        <v>41640</v>
      </c>
      <c r="D2" s="52">
        <v>42005</v>
      </c>
      <c r="E2" s="52">
        <v>42370</v>
      </c>
      <c r="F2" s="52">
        <v>42736</v>
      </c>
      <c r="G2" s="52">
        <v>43101</v>
      </c>
      <c r="H2" s="52">
        <v>43466</v>
      </c>
      <c r="I2" s="52">
        <v>43831</v>
      </c>
      <c r="J2" s="52">
        <v>44197</v>
      </c>
      <c r="K2" s="52">
        <v>44562</v>
      </c>
      <c r="M2" s="47" t="s">
        <v>4</v>
      </c>
      <c r="N2" s="38">
        <f t="shared" ref="N2:N14" si="0">(E3-B3)/B3</f>
        <v>-0.12929972570379258</v>
      </c>
      <c r="O2" s="39"/>
      <c r="P2" s="39">
        <f t="shared" ref="P2:P14" si="1">(H3-E3)/E3</f>
        <v>-4.0911403387707573E-2</v>
      </c>
      <c r="Q2" s="39"/>
      <c r="R2" s="40">
        <f t="shared" ref="R2:R14" si="2">(K3-H3)/H3</f>
        <v>-0.1572282067311471</v>
      </c>
      <c r="T2" s="9" t="s">
        <v>36</v>
      </c>
      <c r="U2" s="10" t="s">
        <v>30</v>
      </c>
      <c r="V2" s="9" t="s">
        <v>31</v>
      </c>
      <c r="W2" s="9" t="s">
        <v>32</v>
      </c>
      <c r="X2" s="9" t="s">
        <v>33</v>
      </c>
      <c r="Y2" s="11" t="s">
        <v>35</v>
      </c>
      <c r="Z2" s="9" t="s">
        <v>34</v>
      </c>
      <c r="AA2" s="9"/>
      <c r="AB2" s="9" t="s">
        <v>30</v>
      </c>
      <c r="AC2" s="9" t="s">
        <v>31</v>
      </c>
      <c r="AD2" s="9" t="s">
        <v>32</v>
      </c>
      <c r="AE2" s="9" t="s">
        <v>33</v>
      </c>
      <c r="AF2" s="11" t="s">
        <v>35</v>
      </c>
      <c r="AG2" s="9" t="s">
        <v>34</v>
      </c>
      <c r="AH2" s="9"/>
      <c r="AI2" s="9" t="s">
        <v>30</v>
      </c>
      <c r="AJ2" s="9" t="s">
        <v>31</v>
      </c>
      <c r="AK2" s="9" t="s">
        <v>32</v>
      </c>
      <c r="AL2" s="9" t="s">
        <v>33</v>
      </c>
      <c r="AM2" s="11" t="s">
        <v>35</v>
      </c>
      <c r="AN2" s="4" t="s">
        <v>34</v>
      </c>
    </row>
    <row r="3" spans="1:40" x14ac:dyDescent="0.25">
      <c r="A3" s="49">
        <v>1</v>
      </c>
      <c r="B3" s="54">
        <v>59.225931048453397</v>
      </c>
      <c r="C3" s="54">
        <v>56.846347799844516</v>
      </c>
      <c r="D3" s="54">
        <v>53.195999604449959</v>
      </c>
      <c r="E3" s="54">
        <v>51.56803440933664</v>
      </c>
      <c r="F3" s="54">
        <v>47.599141732597964</v>
      </c>
      <c r="G3" s="54">
        <v>50.601917911394395</v>
      </c>
      <c r="H3" s="54">
        <v>49.458313751705084</v>
      </c>
      <c r="I3" s="54">
        <v>40.183113060480167</v>
      </c>
      <c r="J3" s="54">
        <v>42.285029365627629</v>
      </c>
      <c r="K3" s="55">
        <v>41.682071772578063</v>
      </c>
      <c r="M3" s="47" t="s">
        <v>5</v>
      </c>
      <c r="N3" s="41">
        <f t="shared" si="0"/>
        <v>-0.43037978271151756</v>
      </c>
      <c r="O3" s="42"/>
      <c r="P3" s="42">
        <f t="shared" si="1"/>
        <v>0.38966759776964011</v>
      </c>
      <c r="Q3" s="42"/>
      <c r="R3" s="43">
        <f t="shared" si="2"/>
        <v>-0.1139831404651875</v>
      </c>
      <c r="T3" s="29">
        <v>1</v>
      </c>
      <c r="U3" s="60">
        <f>Chile!$H$31*B3</f>
        <v>2.6321461960372399</v>
      </c>
      <c r="V3" s="61">
        <f>(Chile!H19-Chile!$H$31)*B3</f>
        <v>-0.59053933686307736</v>
      </c>
      <c r="W3" s="61">
        <f>(N2-Chile!H19)*B3</f>
        <v>-9.6995034982909196</v>
      </c>
      <c r="X3" s="61">
        <f t="shared" ref="X3:X14" si="3">(N2-$N$14)*B3</f>
        <v>-10.856766720498241</v>
      </c>
      <c r="Y3" s="61">
        <f>($N$14-Chile!$H$31)*B3</f>
        <v>0.56672388534424556</v>
      </c>
      <c r="Z3" s="61">
        <f>(Chile!$H$31-N2)*B3</f>
        <v>10.290042835153997</v>
      </c>
      <c r="AA3" s="61"/>
      <c r="AB3" s="61">
        <f>Chile!$I$31*E3</f>
        <v>3.5029767446280031</v>
      </c>
      <c r="AC3" s="61">
        <f>(Chile!I19-Chile!$I$31)*E3</f>
        <v>-4.0307586210567319</v>
      </c>
      <c r="AD3" s="61">
        <f>(P2-Chile!I19)*E3</f>
        <v>-1.5819387812028269</v>
      </c>
      <c r="AE3" s="61">
        <f t="shared" ref="AE3:AE14" si="4">(P2-$P$14)*E3</f>
        <v>-4.3436779401012817</v>
      </c>
      <c r="AF3" s="61">
        <f>($P$14-Chile!$I$31)*E3</f>
        <v>-1.2690194621582773</v>
      </c>
      <c r="AG3" s="61">
        <f>(Chile!$I$31-P2)*E3</f>
        <v>5.6126974022595588</v>
      </c>
      <c r="AH3" s="61"/>
      <c r="AI3" s="61">
        <f>Chile!$J$31*H3</f>
        <v>-0.58072982637613291</v>
      </c>
      <c r="AJ3" s="61">
        <f>(Chile!J19-Chile!$J$31)*H3</f>
        <v>-9.7628508464615376</v>
      </c>
      <c r="AK3" s="61">
        <f>(R2-Chile!J19)*H3</f>
        <v>2.5673386937106466</v>
      </c>
      <c r="AL3" s="61">
        <f t="shared" ref="AL3:AL14" si="5">(R2-$R$14)*H3</f>
        <v>-6.3000390735725063</v>
      </c>
      <c r="AM3" s="61">
        <f>($R$14-Chile!$J$31)*H3</f>
        <v>-0.89547307917838304</v>
      </c>
      <c r="AN3" s="62">
        <f>(Chile!$J$31-AP!R2)*H3</f>
        <v>11.596921858249267</v>
      </c>
    </row>
    <row r="4" spans="1:40" x14ac:dyDescent="0.25">
      <c r="A4" s="50">
        <v>2</v>
      </c>
      <c r="B4" s="54">
        <v>17.639895128043054</v>
      </c>
      <c r="C4" s="54">
        <v>17.232054574731023</v>
      </c>
      <c r="D4" s="54">
        <v>12.940285561202257</v>
      </c>
      <c r="E4" s="54">
        <v>10.048040895781927</v>
      </c>
      <c r="F4" s="54">
        <v>9.6404489682638062</v>
      </c>
      <c r="G4" s="54">
        <v>10.976427570836421</v>
      </c>
      <c r="H4" s="54">
        <v>13.963436853932373</v>
      </c>
      <c r="I4" s="54">
        <v>8.6766432183118916</v>
      </c>
      <c r="J4" s="54">
        <v>9.5315333449815256</v>
      </c>
      <c r="K4" s="56">
        <v>12.371840469633824</v>
      </c>
      <c r="M4" s="47" t="s">
        <v>6</v>
      </c>
      <c r="N4" s="41">
        <f t="shared" si="0"/>
        <v>7.932182909227091E-2</v>
      </c>
      <c r="O4" s="42"/>
      <c r="P4" s="42">
        <f t="shared" si="1"/>
        <v>-9.1221860238517777E-2</v>
      </c>
      <c r="Q4" s="42"/>
      <c r="R4" s="43">
        <f t="shared" si="2"/>
        <v>4.450599752835515E-2</v>
      </c>
      <c r="T4" s="30">
        <v>2</v>
      </c>
      <c r="U4" s="63">
        <f>Chile!$H$31*B4</f>
        <v>0.78396037069959812</v>
      </c>
      <c r="V4" s="61">
        <f>(Chile!H20-Chile!$H$31)*B4</f>
        <v>-4.3844265972562289</v>
      </c>
      <c r="W4" s="61">
        <f>(N3-Chile!H20)*B4</f>
        <v>-3.9913880057044961</v>
      </c>
      <c r="X4" s="61">
        <f t="shared" si="3"/>
        <v>-8.5446080643222864</v>
      </c>
      <c r="Y4" s="61">
        <f>($N$14-Chile!$H$31)*B4</f>
        <v>0.16879346136156087</v>
      </c>
      <c r="Z4" s="61">
        <f>(Chile!$H$31-N3)*B4</f>
        <v>8.375814602960725</v>
      </c>
      <c r="AA4" s="61"/>
      <c r="AB4" s="61">
        <f>Chile!$I$31*E4</f>
        <v>0.68255565662247619</v>
      </c>
      <c r="AC4" s="61">
        <f>(Chile!I20-Chile!$I$31)*E4</f>
        <v>0.54352975459215946</v>
      </c>
      <c r="AD4" s="61">
        <f>(P3-Chile!I20)*E4</f>
        <v>2.6893105469358107</v>
      </c>
      <c r="AE4" s="61">
        <f t="shared" si="4"/>
        <v>3.4801089748323162</v>
      </c>
      <c r="AF4" s="61">
        <f>($P$14-Chile!$I$31)*E4</f>
        <v>-0.24726867330434643</v>
      </c>
      <c r="AG4" s="61">
        <f>(Chile!$I$31-P3)*E4</f>
        <v>-3.2328403015279705</v>
      </c>
      <c r="AH4" s="61"/>
      <c r="AI4" s="61">
        <f>Chile!$J$31*H4</f>
        <v>-0.16395593874283035</v>
      </c>
      <c r="AJ4" s="61">
        <f>(Chile!J20-Chile!$J$31)*H4</f>
        <v>2.3652630194382613</v>
      </c>
      <c r="AK4" s="61">
        <f>(R3-Chile!J20)*H4</f>
        <v>-3.7929034649939806</v>
      </c>
      <c r="AL4" s="61">
        <f t="shared" si="5"/>
        <v>-1.1748238643379121</v>
      </c>
      <c r="AM4" s="61">
        <f>($R$14-Chile!$J$31)*H4</f>
        <v>-0.25281658121780715</v>
      </c>
      <c r="AN4" s="64">
        <f>(Chile!$J$31-AP!R3)*H4</f>
        <v>0.65478473079770849</v>
      </c>
    </row>
    <row r="5" spans="1:40" x14ac:dyDescent="0.25">
      <c r="A5" s="50">
        <v>3</v>
      </c>
      <c r="B5" s="54">
        <v>93.567628937871277</v>
      </c>
      <c r="C5" s="54">
        <v>90.3774697850086</v>
      </c>
      <c r="D5" s="54">
        <v>96.11272479455782</v>
      </c>
      <c r="E5" s="54">
        <v>100.98958440905012</v>
      </c>
      <c r="F5" s="54">
        <v>102.67270936346706</v>
      </c>
      <c r="G5" s="54">
        <v>99.463801364541027</v>
      </c>
      <c r="H5" s="54">
        <v>91.77712665454176</v>
      </c>
      <c r="I5" s="54">
        <v>85.757699302351796</v>
      </c>
      <c r="J5" s="54">
        <v>93.055531958222176</v>
      </c>
      <c r="K5" s="56">
        <v>95.861759226588333</v>
      </c>
      <c r="M5" s="48" t="s">
        <v>7</v>
      </c>
      <c r="N5" s="41">
        <f t="shared" si="0"/>
        <v>4.2891768241878833E-2</v>
      </c>
      <c r="O5" s="42"/>
      <c r="P5" s="42">
        <f t="shared" si="1"/>
        <v>-7.4783876082310533E-2</v>
      </c>
      <c r="Q5" s="42"/>
      <c r="R5" s="43">
        <f t="shared" si="2"/>
        <v>-0.258578236305398</v>
      </c>
      <c r="T5" s="30">
        <v>3</v>
      </c>
      <c r="U5" s="63">
        <f>Chile!$H$31*B5</f>
        <v>4.1583758029832305</v>
      </c>
      <c r="V5" s="61">
        <f>(Chile!H21-Chile!$H$31)*B5</f>
        <v>-5.6144028322869435</v>
      </c>
      <c r="W5" s="61">
        <f>(N4-Chile!H21)*B5</f>
        <v>8.8779825004825597</v>
      </c>
      <c r="X5" s="61">
        <f t="shared" si="3"/>
        <v>2.3682453226580669</v>
      </c>
      <c r="Y5" s="61">
        <f>($N$14-Chile!$H$31)*B5</f>
        <v>0.89533434553754976</v>
      </c>
      <c r="Z5" s="61">
        <f>(Chile!$H$31-N4)*B5</f>
        <v>-3.2635796681956166</v>
      </c>
      <c r="AA5" s="61"/>
      <c r="AB5" s="61">
        <f>Chile!$I$31*E5</f>
        <v>6.860144461323479</v>
      </c>
      <c r="AC5" s="61">
        <f>(Chile!I21-Chile!$I$31)*E5</f>
        <v>-8.4122988166303365</v>
      </c>
      <c r="AD5" s="61">
        <f>(P4-Chile!I21)*E5</f>
        <v>-7.6603033992015064</v>
      </c>
      <c r="AE5" s="61">
        <f t="shared" si="4"/>
        <v>-13.587385364767279</v>
      </c>
      <c r="AF5" s="61">
        <f>($P$14-Chile!$I$31)*E5</f>
        <v>-2.4852168510645649</v>
      </c>
      <c r="AG5" s="61">
        <f>(Chile!$I$31-P4)*E5</f>
        <v>16.072602215831843</v>
      </c>
      <c r="AH5" s="61"/>
      <c r="AI5" s="61">
        <f>Chile!$J$31*H5</f>
        <v>-1.0776290331078049</v>
      </c>
      <c r="AJ5" s="61">
        <f>(Chile!J21-Chile!$J$31)*H5</f>
        <v>0.44872782829566854</v>
      </c>
      <c r="AK5" s="61">
        <f>(R4-Chile!J21)*H5</f>
        <v>4.7135337768587089</v>
      </c>
      <c r="AL5" s="61">
        <f t="shared" si="5"/>
        <v>6.8239427254625626</v>
      </c>
      <c r="AM5" s="61">
        <f>($R$14-Chile!$J$31)*H5</f>
        <v>-1.661681120308184</v>
      </c>
      <c r="AN5" s="64">
        <f>(Chile!$J$31-AP!R4)*H5</f>
        <v>9.4705886807898949</v>
      </c>
    </row>
    <row r="6" spans="1:40" x14ac:dyDescent="0.25">
      <c r="A6" s="50">
        <v>4</v>
      </c>
      <c r="B6" s="54">
        <v>11.813330363745804</v>
      </c>
      <c r="C6" s="54">
        <v>9.5683472894770016</v>
      </c>
      <c r="D6" s="54">
        <v>11.856954409198693</v>
      </c>
      <c r="E6" s="54">
        <v>12.320024991872339</v>
      </c>
      <c r="F6" s="54">
        <v>10.937783141404799</v>
      </c>
      <c r="G6" s="54">
        <v>10.438058873794237</v>
      </c>
      <c r="H6" s="54">
        <v>11.398685769549189</v>
      </c>
      <c r="I6" s="54">
        <v>10.199128721160239</v>
      </c>
      <c r="J6" s="54">
        <v>9.5208740401505683</v>
      </c>
      <c r="K6" s="56">
        <v>8.4512337070597212</v>
      </c>
      <c r="M6" s="48" t="s">
        <v>8</v>
      </c>
      <c r="N6" s="41">
        <f t="shared" si="0"/>
        <v>0.12110849939352397</v>
      </c>
      <c r="O6" s="42"/>
      <c r="P6" s="42">
        <f t="shared" si="1"/>
        <v>-0.11439729837532635</v>
      </c>
      <c r="Q6" s="42"/>
      <c r="R6" s="43">
        <f t="shared" si="2"/>
        <v>0.17013681419426988</v>
      </c>
      <c r="T6" s="30">
        <v>4</v>
      </c>
      <c r="U6" s="63">
        <f>Chile!$H$31*B6</f>
        <v>0.52501348698133676</v>
      </c>
      <c r="V6" s="61">
        <f>(Chile!H22-Chile!$H$31)*B6</f>
        <v>1.5376356146171453</v>
      </c>
      <c r="W6" s="61">
        <f>(N5-Chile!H22)*B6</f>
        <v>-1.5559544734719466</v>
      </c>
      <c r="X6" s="61">
        <f t="shared" si="3"/>
        <v>-0.13135881220091283</v>
      </c>
      <c r="Y6" s="61">
        <f>($N$14-Chile!$H$31)*B6</f>
        <v>0.11303995334611121</v>
      </c>
      <c r="Z6" s="61">
        <f>(Chile!$H$31-N5)*B6</f>
        <v>1.8318858854801615E-2</v>
      </c>
      <c r="AA6" s="61"/>
      <c r="AB6" s="61">
        <f>Chile!$I$31*E6</f>
        <v>0.8368897813167544</v>
      </c>
      <c r="AC6" s="61">
        <f>(Chile!I22-Chile!$I$31)*E6</f>
        <v>0.6657532919570881</v>
      </c>
      <c r="AD6" s="61">
        <f>(P5-Chile!I22)*E6</f>
        <v>-2.4239822955969923</v>
      </c>
      <c r="AE6" s="61">
        <f t="shared" si="4"/>
        <v>-1.4550498798272715</v>
      </c>
      <c r="AF6" s="61">
        <f>($P$14-Chile!$I$31)*E6</f>
        <v>-0.30317912381263257</v>
      </c>
      <c r="AG6" s="61">
        <f>(Chile!$I$31-P5)*E6</f>
        <v>1.7582290036399044</v>
      </c>
      <c r="AH6" s="61"/>
      <c r="AI6" s="61">
        <f>Chile!$J$31*H6</f>
        <v>-0.13384113419431304</v>
      </c>
      <c r="AJ6" s="61">
        <f>(Chile!J22-Chile!$J$31)*H6</f>
        <v>0.36364739407918045</v>
      </c>
      <c r="AK6" s="61">
        <f>(R5-Chile!J22)*H6</f>
        <v>-3.1772583223743354</v>
      </c>
      <c r="AL6" s="61">
        <f t="shared" si="5"/>
        <v>-2.6072307371732295</v>
      </c>
      <c r="AM6" s="61">
        <f>($R$14-Chile!$J$31)*H6</f>
        <v>-0.20638019112192504</v>
      </c>
      <c r="AN6" s="64">
        <f>(Chile!$J$31-AP!R5)*H6</f>
        <v>0.96078297728123541</v>
      </c>
    </row>
    <row r="7" spans="1:40" x14ac:dyDescent="0.25">
      <c r="A7" s="50">
        <v>5</v>
      </c>
      <c r="B7" s="54">
        <v>50.645124079918219</v>
      </c>
      <c r="C7" s="54">
        <v>49.656083825103678</v>
      </c>
      <c r="D7" s="54">
        <v>54.099519270760375</v>
      </c>
      <c r="E7" s="54">
        <v>56.778679058835941</v>
      </c>
      <c r="F7" s="54">
        <v>55.695436294781643</v>
      </c>
      <c r="G7" s="54">
        <v>49.019424227816579</v>
      </c>
      <c r="H7" s="54">
        <v>50.283351569185392</v>
      </c>
      <c r="I7" s="54">
        <v>48.408062375626677</v>
      </c>
      <c r="J7" s="54">
        <v>55.055579809804726</v>
      </c>
      <c r="K7" s="56">
        <v>58.838400812177035</v>
      </c>
      <c r="M7" s="48" t="s">
        <v>9</v>
      </c>
      <c r="N7" s="41">
        <f t="shared" si="0"/>
        <v>2.5759706891226676E-2</v>
      </c>
      <c r="O7" s="42"/>
      <c r="P7" s="42">
        <f t="shared" si="1"/>
        <v>-1.9427337158335396E-2</v>
      </c>
      <c r="Q7" s="42"/>
      <c r="R7" s="43">
        <f t="shared" si="2"/>
        <v>-1.635022642048484E-2</v>
      </c>
      <c r="T7" s="30">
        <v>5</v>
      </c>
      <c r="U7" s="63">
        <f>Chile!$H$31*B7</f>
        <v>2.2507940075392336</v>
      </c>
      <c r="V7" s="61">
        <f>(Chile!H23-Chile!$H$31)*B7</f>
        <v>1.3730474348099724</v>
      </c>
      <c r="W7" s="61">
        <f>(N6-Chile!H23)*B7</f>
        <v>2.5097135365685159</v>
      </c>
      <c r="X7" s="61">
        <f t="shared" si="3"/>
        <v>3.3981455168940093</v>
      </c>
      <c r="Y7" s="61">
        <f>($N$14-Chile!$H$31)*B7</f>
        <v>0.48461545448447901</v>
      </c>
      <c r="Z7" s="61">
        <f>(Chile!$H$31-N6)*B7</f>
        <v>-3.8827609713784881</v>
      </c>
      <c r="AA7" s="61"/>
      <c r="AB7" s="61">
        <f>Chile!$I$31*E7</f>
        <v>3.8569318107999964</v>
      </c>
      <c r="AC7" s="61">
        <f>(Chile!I23-Chile!$I$31)*E7</f>
        <v>-1.4737918533856325</v>
      </c>
      <c r="AD7" s="61">
        <f>(P6-Chile!I23)*E7</f>
        <v>-8.8784674470649119</v>
      </c>
      <c r="AE7" s="61">
        <f t="shared" si="4"/>
        <v>-8.9550129328780042</v>
      </c>
      <c r="AF7" s="61">
        <f>($P$14-Chile!$I$31)*E7</f>
        <v>-1.3972463675725411</v>
      </c>
      <c r="AG7" s="61">
        <f>(Chile!$I$31-P6)*E7</f>
        <v>10.352259300450545</v>
      </c>
      <c r="AH7" s="61"/>
      <c r="AI7" s="61">
        <f>Chile!$J$31*H7</f>
        <v>-0.59041725872379491</v>
      </c>
      <c r="AJ7" s="61">
        <f>(Chile!J23-Chile!$J$31)*H7</f>
        <v>0.42453248875528482</v>
      </c>
      <c r="AK7" s="61">
        <f>(R6-Chile!J23)*H7</f>
        <v>8.7209340129601536</v>
      </c>
      <c r="AL7" s="61">
        <f t="shared" si="5"/>
        <v>10.055877396173306</v>
      </c>
      <c r="AM7" s="61">
        <f>($R$14-Chile!$J$31)*H7</f>
        <v>-0.91041089445786649</v>
      </c>
      <c r="AN7" s="64">
        <f>(Chile!$J$31-AP!R6)*H7</f>
        <v>-10.705182456708039</v>
      </c>
    </row>
    <row r="8" spans="1:40" x14ac:dyDescent="0.25">
      <c r="A8" s="50">
        <v>6</v>
      </c>
      <c r="B8" s="54">
        <v>121.4651945835799</v>
      </c>
      <c r="C8" s="54">
        <v>124.94373820926495</v>
      </c>
      <c r="D8" s="54">
        <v>129.49082198283602</v>
      </c>
      <c r="E8" s="54">
        <v>124.59410239353873</v>
      </c>
      <c r="F8" s="54">
        <v>122.41708621795692</v>
      </c>
      <c r="G8" s="54">
        <v>124.19927557626771</v>
      </c>
      <c r="H8" s="54">
        <v>122.17357075839929</v>
      </c>
      <c r="I8" s="54">
        <v>102.53917186410683</v>
      </c>
      <c r="J8" s="54">
        <v>109.55652381783263</v>
      </c>
      <c r="K8" s="56">
        <v>120.17600521390034</v>
      </c>
      <c r="M8" s="48" t="s">
        <v>10</v>
      </c>
      <c r="N8" s="41">
        <f t="shared" si="0"/>
        <v>0.17320263863746066</v>
      </c>
      <c r="O8" s="42"/>
      <c r="P8" s="42">
        <f t="shared" si="1"/>
        <v>0.19043901755026135</v>
      </c>
      <c r="Q8" s="42"/>
      <c r="R8" s="43">
        <f t="shared" si="2"/>
        <v>4.4422225322711492E-2</v>
      </c>
      <c r="T8" s="30">
        <v>6</v>
      </c>
      <c r="U8" s="63">
        <f>Chile!$H$31*B8</f>
        <v>5.3982123069121739</v>
      </c>
      <c r="V8" s="61">
        <f>(Chile!H24-Chile!$H$31)*B8</f>
        <v>0.11405094656805685</v>
      </c>
      <c r="W8" s="61">
        <f>(N7-Chile!H24)*B8</f>
        <v>-2.3833554435213986</v>
      </c>
      <c r="X8" s="61">
        <f t="shared" si="3"/>
        <v>-3.4315863858135556</v>
      </c>
      <c r="Y8" s="61">
        <f>($N$14-Chile!$H$31)*B8</f>
        <v>1.162281888860214</v>
      </c>
      <c r="Z8" s="61">
        <f>(Chile!$H$31-N7)*B8</f>
        <v>2.269304496953342</v>
      </c>
      <c r="AA8" s="61"/>
      <c r="AB8" s="61">
        <f>Chile!$I$31*E8</f>
        <v>8.4635811351255423</v>
      </c>
      <c r="AC8" s="61">
        <f>(Chile!I24-Chile!$I$31)*E8</f>
        <v>-2.1659966954631606</v>
      </c>
      <c r="AD8" s="61">
        <f>(P7-Chile!I24)*E8</f>
        <v>-8.71811607480182</v>
      </c>
      <c r="AE8" s="61">
        <f t="shared" si="4"/>
        <v>-7.8180207111324185</v>
      </c>
      <c r="AF8" s="61">
        <f>($P$14-Chile!$I$31)*E8</f>
        <v>-3.0660920591325631</v>
      </c>
      <c r="AG8" s="61">
        <f>(Chile!$I$31-P7)*E8</f>
        <v>10.884112770264981</v>
      </c>
      <c r="AH8" s="61"/>
      <c r="AI8" s="61">
        <f>Chile!$J$31*H8</f>
        <v>-1.4345381221540616</v>
      </c>
      <c r="AJ8" s="61">
        <f>(Chile!J24-Chile!$J$31)*H8</f>
        <v>-0.95495825683047808</v>
      </c>
      <c r="AK8" s="61">
        <f>(R7-Chile!J24)*H8</f>
        <v>0.39193083448558547</v>
      </c>
      <c r="AL8" s="61">
        <f t="shared" si="5"/>
        <v>1.6489999458035045</v>
      </c>
      <c r="AM8" s="61">
        <f>($R$14-Chile!$J$31)*H8</f>
        <v>-2.2120273681483971</v>
      </c>
      <c r="AN8" s="64">
        <f>(Chile!$J$31-AP!R7)*H8</f>
        <v>-7.2636484567376662</v>
      </c>
    </row>
    <row r="9" spans="1:40" x14ac:dyDescent="0.25">
      <c r="A9" s="50">
        <v>7</v>
      </c>
      <c r="B9" s="54">
        <v>20.844800422505674</v>
      </c>
      <c r="C9" s="54">
        <v>22.192655428440332</v>
      </c>
      <c r="D9" s="54">
        <v>23.896035490626399</v>
      </c>
      <c r="E9" s="54">
        <v>24.455174857554912</v>
      </c>
      <c r="F9" s="54">
        <v>26.92293035715792</v>
      </c>
      <c r="G9" s="54">
        <v>31.680627338401866</v>
      </c>
      <c r="H9" s="54">
        <v>29.112394331447522</v>
      </c>
      <c r="I9" s="54">
        <v>22.378202853923199</v>
      </c>
      <c r="J9" s="54">
        <v>24.577345715010157</v>
      </c>
      <c r="K9" s="56">
        <v>30.405631672122713</v>
      </c>
      <c r="M9" s="48" t="s">
        <v>11</v>
      </c>
      <c r="N9" s="41">
        <f t="shared" si="0"/>
        <v>-2.9778447410372125E-2</v>
      </c>
      <c r="O9" s="42"/>
      <c r="P9" s="42">
        <f t="shared" si="1"/>
        <v>-2.84365595265056E-2</v>
      </c>
      <c r="Q9" s="42"/>
      <c r="R9" s="43">
        <f t="shared" si="2"/>
        <v>0.11668297148842137</v>
      </c>
      <c r="T9" s="30">
        <v>7</v>
      </c>
      <c r="U9" s="63">
        <f>Chile!$H$31*B9</f>
        <v>0.92639425278712473</v>
      </c>
      <c r="V9" s="61">
        <f>(Chile!H25-Chile!$H$31)*B9</f>
        <v>3.5853078776858571</v>
      </c>
      <c r="W9" s="61">
        <f>(N8-Chile!H25)*B9</f>
        <v>-0.90132769542374447</v>
      </c>
      <c r="X9" s="61">
        <f t="shared" si="3"/>
        <v>2.4845194718006218</v>
      </c>
      <c r="Y9" s="61">
        <f>($N$14-Chile!$H$31)*B9</f>
        <v>0.19946071046149089</v>
      </c>
      <c r="Z9" s="61">
        <f>(Chile!$H$31-N8)*B9</f>
        <v>-2.683980182262113</v>
      </c>
      <c r="AA9" s="61"/>
      <c r="AB9" s="61">
        <f>Chile!$I$31*E9</f>
        <v>1.6612211381148951</v>
      </c>
      <c r="AC9" s="61">
        <f>(Chile!I25-Chile!$I$31)*E9</f>
        <v>2.1825879392280427</v>
      </c>
      <c r="AD9" s="61">
        <f>(P8-Chile!I25)*E9</f>
        <v>0.81341039654967207</v>
      </c>
      <c r="AE9" s="61">
        <f t="shared" si="4"/>
        <v>3.5978070570172833</v>
      </c>
      <c r="AF9" s="61">
        <f>($P$14-Chile!$I$31)*E9</f>
        <v>-0.60180872123956874</v>
      </c>
      <c r="AG9" s="61">
        <f>(Chile!$I$31-P8)*E9</f>
        <v>-2.9959983357777147</v>
      </c>
      <c r="AH9" s="61"/>
      <c r="AI9" s="61">
        <f>Chile!$J$31*H9</f>
        <v>-0.34183202828891801</v>
      </c>
      <c r="AJ9" s="61">
        <f>(Chile!J25-Chile!$J$31)*H9</f>
        <v>-2.7394455874666672</v>
      </c>
      <c r="AK9" s="61">
        <f>(R8-Chile!J25)*H9</f>
        <v>4.3745149564307759</v>
      </c>
      <c r="AL9" s="61">
        <f t="shared" si="5"/>
        <v>2.162167108792286</v>
      </c>
      <c r="AM9" s="61">
        <f>($R$14-Chile!$J$31)*H9</f>
        <v>-0.52709773982817743</v>
      </c>
      <c r="AN9" s="64">
        <f>(Chile!$J$31-AP!R8)*H9</f>
        <v>8.8867060963120785</v>
      </c>
    </row>
    <row r="10" spans="1:40" x14ac:dyDescent="0.25">
      <c r="A10" s="50">
        <v>8</v>
      </c>
      <c r="B10" s="54">
        <v>47.518450391778309</v>
      </c>
      <c r="C10" s="54">
        <v>44.675272556839268</v>
      </c>
      <c r="D10" s="54">
        <v>43.993387621912269</v>
      </c>
      <c r="E10" s="54">
        <v>46.103424715764362</v>
      </c>
      <c r="F10" s="54">
        <v>49.60623692025603</v>
      </c>
      <c r="G10" s="54">
        <v>46.025790469831655</v>
      </c>
      <c r="H10" s="54">
        <v>44.792401934458759</v>
      </c>
      <c r="I10" s="54">
        <v>42.445718301207485</v>
      </c>
      <c r="J10" s="54">
        <v>45.865913026680154</v>
      </c>
      <c r="K10" s="56">
        <v>50.01891249227512</v>
      </c>
      <c r="M10" s="48" t="s">
        <v>12</v>
      </c>
      <c r="N10" s="41">
        <f t="shared" si="0"/>
        <v>0.25203480852169269</v>
      </c>
      <c r="O10" s="42"/>
      <c r="P10" s="42">
        <f t="shared" si="1"/>
        <v>4.7023805764819127E-2</v>
      </c>
      <c r="Q10" s="42"/>
      <c r="R10" s="43">
        <f t="shared" si="2"/>
        <v>2.6288947382942837E-2</v>
      </c>
      <c r="T10" s="30">
        <v>8</v>
      </c>
      <c r="U10" s="63">
        <f>Chile!$H$31*B10</f>
        <v>2.1118369306508309</v>
      </c>
      <c r="V10" s="61">
        <f>(Chile!H26-Chile!$H$31)*B10</f>
        <v>-0.28557539342041394</v>
      </c>
      <c r="W10" s="61">
        <f>(N9-Chile!H26)*B10</f>
        <v>-3.2412872132443642</v>
      </c>
      <c r="X10" s="61">
        <f t="shared" si="3"/>
        <v>-3.9815593983375805</v>
      </c>
      <c r="Y10" s="61">
        <f>($N$14-Chile!$H$31)*B10</f>
        <v>0.45469679167280264</v>
      </c>
      <c r="Z10" s="61">
        <f>(Chile!$H$31-N9)*B10</f>
        <v>3.5268626066647779</v>
      </c>
      <c r="AA10" s="61"/>
      <c r="AB10" s="61">
        <f>Chile!$I$31*E10</f>
        <v>3.1317700291828507</v>
      </c>
      <c r="AC10" s="61">
        <f>(Chile!I26-Chile!$I$31)*E10</f>
        <v>-1.5717244207522501</v>
      </c>
      <c r="AD10" s="61">
        <f>(P9-Chile!I26)*E10</f>
        <v>-2.8710683897362035</v>
      </c>
      <c r="AE10" s="61">
        <f t="shared" si="4"/>
        <v>-3.308249989405843</v>
      </c>
      <c r="AF10" s="61">
        <f>($P$14-Chile!$I$31)*E10</f>
        <v>-1.1345428210826105</v>
      </c>
      <c r="AG10" s="61">
        <f>(Chile!$I$31-P9)*E10</f>
        <v>4.442792810488454</v>
      </c>
      <c r="AH10" s="61"/>
      <c r="AI10" s="61">
        <f>Chile!$J$31*H10</f>
        <v>-0.52594360432418541</v>
      </c>
      <c r="AJ10" s="61">
        <f>(Chile!J26-Chile!$J$31)*H10</f>
        <v>2.0769031717452147</v>
      </c>
      <c r="AK10" s="61">
        <f>(R9-Chile!J26)*H10</f>
        <v>3.6755509903953318</v>
      </c>
      <c r="AL10" s="61">
        <f t="shared" si="5"/>
        <v>6.5634480485356876</v>
      </c>
      <c r="AM10" s="61">
        <f>($R$14-Chile!$J$31)*H10</f>
        <v>-0.81099388639514092</v>
      </c>
      <c r="AN10" s="64">
        <f>(Chile!$J$31-AP!R9)*H10</f>
        <v>7.3612751060201589</v>
      </c>
    </row>
    <row r="11" spans="1:40" x14ac:dyDescent="0.25">
      <c r="A11" s="50">
        <v>9</v>
      </c>
      <c r="B11" s="54">
        <v>28.058792240660555</v>
      </c>
      <c r="C11" s="54">
        <v>29.98770998906426</v>
      </c>
      <c r="D11" s="54">
        <v>32.959256937281189</v>
      </c>
      <c r="E11" s="54">
        <v>35.130584570385395</v>
      </c>
      <c r="F11" s="54">
        <v>31.350974398638289</v>
      </c>
      <c r="G11" s="54">
        <v>32.760798142889783</v>
      </c>
      <c r="H11" s="54">
        <v>36.782558355627749</v>
      </c>
      <c r="I11" s="54">
        <v>30.522910225324996</v>
      </c>
      <c r="J11" s="54">
        <v>31.547509485775578</v>
      </c>
      <c r="K11" s="56">
        <v>37.749533096848872</v>
      </c>
      <c r="M11" s="48" t="s">
        <v>13</v>
      </c>
      <c r="N11" s="41">
        <f t="shared" si="0"/>
        <v>5.2927882458352914E-2</v>
      </c>
      <c r="O11" s="42"/>
      <c r="P11" s="42">
        <f t="shared" si="1"/>
        <v>-1.5427347845346584E-2</v>
      </c>
      <c r="Q11" s="42"/>
      <c r="R11" s="43">
        <f t="shared" si="2"/>
        <v>0.15158898510754576</v>
      </c>
      <c r="T11" s="30">
        <v>9</v>
      </c>
      <c r="U11" s="63">
        <f>Chile!$H$31*B11</f>
        <v>1.2470018107648224</v>
      </c>
      <c r="V11" s="61">
        <f>(Chile!H27-Chile!$H$31)*B11</f>
        <v>0.74832961677878318</v>
      </c>
      <c r="W11" s="61">
        <f>(N10-Chile!H27)*B11</f>
        <v>5.0764609021812337</v>
      </c>
      <c r="X11" s="61">
        <f t="shared" si="3"/>
        <v>5.5563002229833298</v>
      </c>
      <c r="Y11" s="61">
        <f>($N$14-Chile!$H$31)*B11</f>
        <v>0.26849029597668717</v>
      </c>
      <c r="Z11" s="61">
        <f>(Chile!$H$31-N10)*B11</f>
        <v>-5.8247905189600173</v>
      </c>
      <c r="AA11" s="61"/>
      <c r="AB11" s="61">
        <f>Chile!$I$31*E11</f>
        <v>2.3863934738797505</v>
      </c>
      <c r="AC11" s="61">
        <f>(Chile!I27-Chile!$I$31)*E11</f>
        <v>3.4568072186297011E-2</v>
      </c>
      <c r="AD11" s="61">
        <f>(P10-Chile!I27)*E11</f>
        <v>-0.76898776082369302</v>
      </c>
      <c r="AE11" s="61">
        <f t="shared" si="4"/>
        <v>0.13009640253137408</v>
      </c>
      <c r="AF11" s="61">
        <f>($P$14-Chile!$I$31)*E11</f>
        <v>-0.86451609116877015</v>
      </c>
      <c r="AG11" s="61">
        <f>(Chile!$I$31-P10)*E11</f>
        <v>0.73441968863739604</v>
      </c>
      <c r="AH11" s="61"/>
      <c r="AI11" s="61">
        <f>Chile!$J$31*H11</f>
        <v>-0.43189359092933621</v>
      </c>
      <c r="AJ11" s="61">
        <f>(Chile!J27-Chile!$J$31)*H11</f>
        <v>3.8478588344402049</v>
      </c>
      <c r="AK11" s="61">
        <f>(R10-Chile!J27)*H11</f>
        <v>-2.4489905022897465</v>
      </c>
      <c r="AL11" s="61">
        <f t="shared" si="5"/>
        <v>2.0648390920135968</v>
      </c>
      <c r="AM11" s="61">
        <f>($R$14-Chile!$J$31)*H11</f>
        <v>-0.66597075986313847</v>
      </c>
      <c r="AN11" s="64">
        <f>(Chile!$J$31-AP!R10)*H11</f>
        <v>-8.692497099338496</v>
      </c>
    </row>
    <row r="12" spans="1:40" x14ac:dyDescent="0.25">
      <c r="A12" s="50">
        <v>10</v>
      </c>
      <c r="B12" s="54">
        <v>3.2761064311582997</v>
      </c>
      <c r="C12" s="54">
        <v>2.1389956104575645</v>
      </c>
      <c r="D12" s="54">
        <v>3.0924344681353517</v>
      </c>
      <c r="E12" s="54">
        <v>3.4495038072677002</v>
      </c>
      <c r="F12" s="54">
        <v>3.5580503073785503</v>
      </c>
      <c r="G12" s="54">
        <v>2.9985250298676775</v>
      </c>
      <c r="H12" s="54">
        <v>3.396287112139134</v>
      </c>
      <c r="I12" s="54">
        <v>3.1232859820645795</v>
      </c>
      <c r="J12" s="54">
        <v>3.0184514186805802</v>
      </c>
      <c r="K12" s="56">
        <v>3.9111268286021428</v>
      </c>
      <c r="M12" s="48" t="s">
        <v>14</v>
      </c>
      <c r="N12" s="41">
        <f t="shared" si="0"/>
        <v>0.15613560652815639</v>
      </c>
      <c r="O12" s="42"/>
      <c r="P12" s="42">
        <f t="shared" si="1"/>
        <v>0.19243057964470078</v>
      </c>
      <c r="Q12" s="42"/>
      <c r="R12" s="43">
        <f t="shared" si="2"/>
        <v>-8.1853532795751721E-2</v>
      </c>
      <c r="T12" s="30">
        <v>10</v>
      </c>
      <c r="U12" s="63">
        <f>Chile!$H$31*B12</f>
        <v>0.14559823590669646</v>
      </c>
      <c r="V12" s="61">
        <f>(Chile!H28-Chile!$H$31)*B12</f>
        <v>0.39728741164808579</v>
      </c>
      <c r="W12" s="61">
        <f>(N11-Chile!H28)*B12</f>
        <v>-0.36948827144538171</v>
      </c>
      <c r="X12" s="61">
        <f t="shared" si="3"/>
        <v>-3.5494216957717246E-3</v>
      </c>
      <c r="Y12" s="61">
        <f>($N$14-Chile!$H$31)*B12</f>
        <v>3.1348561898475812E-2</v>
      </c>
      <c r="Z12" s="61">
        <f>(Chile!$H$31-N11)*B12</f>
        <v>-2.7799140202704086E-2</v>
      </c>
      <c r="AA12" s="61"/>
      <c r="AB12" s="61">
        <f>Chile!$I$31*E12</f>
        <v>0.23432212912068506</v>
      </c>
      <c r="AC12" s="61">
        <f>(Chile!I28-Chile!$I$31)*E12</f>
        <v>8.0287379096790873E-2</v>
      </c>
      <c r="AD12" s="61">
        <f>(P11-Chile!I28)*E12</f>
        <v>-0.3678262033460421</v>
      </c>
      <c r="AE12" s="61">
        <f t="shared" si="4"/>
        <v>-0.20265120895904695</v>
      </c>
      <c r="AF12" s="61">
        <f>($P$14-Chile!$I$31)*E12</f>
        <v>-8.4887615290204305E-2</v>
      </c>
      <c r="AG12" s="61">
        <f>(Chile!$I$31-P11)*E12</f>
        <v>0.28753882424925126</v>
      </c>
      <c r="AH12" s="61"/>
      <c r="AI12" s="61">
        <f>Chile!$J$31*H12</f>
        <v>-3.987853760760416E-2</v>
      </c>
      <c r="AJ12" s="61">
        <f>(Chile!J28-Chile!$J$31)*H12</f>
        <v>0.99242409542837728</v>
      </c>
      <c r="AK12" s="61">
        <f>(R11-Chile!J28)*H12</f>
        <v>-0.43770584135776425</v>
      </c>
      <c r="AL12" s="61">
        <f t="shared" si="5"/>
        <v>0.61621011352520749</v>
      </c>
      <c r="AM12" s="61">
        <f>($R$14-Chile!$J$31)*H12</f>
        <v>-6.1491859454594525E-2</v>
      </c>
      <c r="AN12" s="64">
        <f>(Chile!$J$31-AP!R11)*H12</f>
        <v>-1.9402340215867092E-2</v>
      </c>
    </row>
    <row r="13" spans="1:40" x14ac:dyDescent="0.25">
      <c r="A13" s="50">
        <v>11</v>
      </c>
      <c r="B13" s="54">
        <v>140.64069331030979</v>
      </c>
      <c r="C13" s="54">
        <v>151.38317815251534</v>
      </c>
      <c r="D13" s="54">
        <v>164.25139044382016</v>
      </c>
      <c r="E13" s="54">
        <v>162.59971326285543</v>
      </c>
      <c r="F13" s="54">
        <v>167.12273901834394</v>
      </c>
      <c r="G13" s="54">
        <v>180.95240281178096</v>
      </c>
      <c r="H13" s="54">
        <v>193.88887033608884</v>
      </c>
      <c r="I13" s="54">
        <v>166.94249078145782</v>
      </c>
      <c r="J13" s="54">
        <v>165.81058678546643</v>
      </c>
      <c r="K13" s="56">
        <v>178.01838132930254</v>
      </c>
      <c r="M13" s="48" t="s">
        <v>15</v>
      </c>
      <c r="N13" s="41">
        <f t="shared" si="0"/>
        <v>2.738169153221949E-2</v>
      </c>
      <c r="O13" s="42"/>
      <c r="P13" s="42">
        <f t="shared" si="1"/>
        <v>0.21572101632799084</v>
      </c>
      <c r="Q13" s="42"/>
      <c r="R13" s="43">
        <f t="shared" si="2"/>
        <v>-0.23289238232397388</v>
      </c>
      <c r="T13" s="30">
        <v>11</v>
      </c>
      <c r="U13" s="63">
        <f>Chile!$H$31*B13</f>
        <v>6.2504186823490873</v>
      </c>
      <c r="V13" s="61">
        <f>(Chile!H29-Chile!$H$31)*B13</f>
        <v>1.0221632852322315</v>
      </c>
      <c r="W13" s="61">
        <f>(N12-Chile!H29)*B13</f>
        <v>14.686437984964327</v>
      </c>
      <c r="X13" s="61">
        <f t="shared" si="3"/>
        <v>14.362831963756781</v>
      </c>
      <c r="Y13" s="61">
        <f>($N$14-Chile!$H$31)*B13</f>
        <v>1.3457693064397773</v>
      </c>
      <c r="Z13" s="61">
        <f>(Chile!$H$31-N12)*B13</f>
        <v>-15.708601270196558</v>
      </c>
      <c r="AA13" s="61"/>
      <c r="AB13" s="61">
        <f>Chile!$I$31*E13</f>
        <v>11.045272924729478</v>
      </c>
      <c r="AC13" s="61">
        <f>(Chile!I29-Chile!$I$31)*E13</f>
        <v>10.905061448908191</v>
      </c>
      <c r="AD13" s="61">
        <f>(P12-Chile!I29)*E13</f>
        <v>9.3388226995957453</v>
      </c>
      <c r="AE13" s="61">
        <f t="shared" si="4"/>
        <v>24.24524280092059</v>
      </c>
      <c r="AF13" s="61">
        <f>($P$14-Chile!$I$31)*E13</f>
        <v>-4.0013586524166538</v>
      </c>
      <c r="AG13" s="61">
        <f>(Chile!$I$31-P12)*E13</f>
        <v>-20.243884148503934</v>
      </c>
      <c r="AH13" s="61"/>
      <c r="AI13" s="61">
        <f>Chile!$J$31*H13</f>
        <v>-2.2766051137895826</v>
      </c>
      <c r="AJ13" s="61">
        <f>(Chile!J29-Chile!$J$31)*H13</f>
        <v>-2.0274732293248912</v>
      </c>
      <c r="AK13" s="61">
        <f>(R12-Chile!J29)*H13</f>
        <v>-11.566410663671828</v>
      </c>
      <c r="AL13" s="61">
        <f t="shared" si="5"/>
        <v>-10.083407077917473</v>
      </c>
      <c r="AM13" s="61">
        <f>($R$14-Chile!$J$31)*H13</f>
        <v>-3.510476815079246</v>
      </c>
      <c r="AN13" s="64">
        <f>(Chile!$J$31-AP!R12)*H13</f>
        <v>2.1887090488155327</v>
      </c>
    </row>
    <row r="14" spans="1:40" x14ac:dyDescent="0.25">
      <c r="A14" s="50">
        <v>12</v>
      </c>
      <c r="B14" s="54">
        <v>45.836696010392359</v>
      </c>
      <c r="C14" s="54">
        <v>45.814511685580761</v>
      </c>
      <c r="D14" s="54">
        <v>44.506616056366589</v>
      </c>
      <c r="E14" s="54">
        <v>47.091782281405038</v>
      </c>
      <c r="F14" s="54">
        <v>49.356307298874924</v>
      </c>
      <c r="G14" s="54">
        <v>50.176694468599266</v>
      </c>
      <c r="H14" s="54">
        <v>57.250469415846204</v>
      </c>
      <c r="I14" s="54">
        <v>53.052613864938763</v>
      </c>
      <c r="J14" s="54">
        <v>47.678684370996258</v>
      </c>
      <c r="K14" s="56">
        <v>43.917271204423976</v>
      </c>
      <c r="M14" s="47" t="s">
        <v>29</v>
      </c>
      <c r="N14" s="44">
        <f t="shared" si="0"/>
        <v>5.4011309315922004E-2</v>
      </c>
      <c r="O14" s="45"/>
      <c r="P14" s="45">
        <f t="shared" si="1"/>
        <v>4.3320582373511156E-2</v>
      </c>
      <c r="Q14" s="45"/>
      <c r="R14" s="46">
        <f t="shared" si="2"/>
        <v>-2.9847416815815393E-2</v>
      </c>
      <c r="T14" s="31">
        <v>12</v>
      </c>
      <c r="U14" s="65">
        <f>Chile!$H$31*B14</f>
        <v>2.0370956252923298</v>
      </c>
      <c r="V14" s="23">
        <f>(Chile!H30-Chile!$H$31)*B14</f>
        <v>0.93688806876106967</v>
      </c>
      <c r="W14" s="23">
        <f>(N13-Chile!H30)*B14</f>
        <v>-1.7188974230407199</v>
      </c>
      <c r="X14" s="23">
        <f t="shared" si="3"/>
        <v>-1.2206136952245104</v>
      </c>
      <c r="Y14" s="23">
        <f>($N$14-Chile!$H$31)*B14</f>
        <v>0.43860434094486017</v>
      </c>
      <c r="Z14" s="23">
        <f>(Chile!$H$31-N13)*B14</f>
        <v>0.78200935427965024</v>
      </c>
      <c r="AA14" s="23"/>
      <c r="AB14" s="23">
        <f>Chile!$I$31*E14</f>
        <v>3.1989083951778436</v>
      </c>
      <c r="AC14" s="23">
        <f>(Chile!I30-Chile!$I$31)*E14</f>
        <v>2.1536009279965711</v>
      </c>
      <c r="AD14" s="23">
        <f>(P13-Chile!I30)*E14</f>
        <v>4.8061778112667515</v>
      </c>
      <c r="AE14" s="23">
        <f t="shared" si="4"/>
        <v>8.118643701004105</v>
      </c>
      <c r="AF14" s="23">
        <f>($P$14-Chile!$I$31)*E14</f>
        <v>-1.1588649617407836</v>
      </c>
      <c r="AG14" s="23">
        <f>(Chile!$I$31-P13)*E14</f>
        <v>-6.9597787392633226</v>
      </c>
      <c r="AH14" s="23"/>
      <c r="AI14" s="23">
        <f>Chile!$J$31*H14</f>
        <v>-0.67222379094293883</v>
      </c>
      <c r="AJ14" s="23">
        <f>(Chile!J30-Chile!$J$31)*H14</f>
        <v>-0.46413990329259458</v>
      </c>
      <c r="AK14" s="23">
        <f>(R13-Chile!J30)*H14</f>
        <v>-12.196834517186694</v>
      </c>
      <c r="AL14" s="23">
        <f t="shared" si="5"/>
        <v>-11.624419587866374</v>
      </c>
      <c r="AM14" s="23">
        <f>($R$14-Chile!$J$31)*H14</f>
        <v>-1.0365548326129139</v>
      </c>
      <c r="AN14" s="66">
        <f>(Chile!$J$31-AP!R13)*H14</f>
        <v>-17.693884019772948</v>
      </c>
    </row>
    <row r="15" spans="1:40" x14ac:dyDescent="0.25">
      <c r="A15" s="51">
        <v>13</v>
      </c>
      <c r="B15" s="57">
        <v>640.53264294841665</v>
      </c>
      <c r="C15" s="57">
        <v>644.81636490632729</v>
      </c>
      <c r="D15" s="57">
        <v>670.3954266411472</v>
      </c>
      <c r="E15" s="57">
        <v>675.12864965364861</v>
      </c>
      <c r="F15" s="57">
        <v>676.87984401912195</v>
      </c>
      <c r="G15" s="57">
        <v>689.29374378602154</v>
      </c>
      <c r="H15" s="57">
        <v>704.37561593368684</v>
      </c>
      <c r="I15" s="57">
        <v>614.78523210513947</v>
      </c>
      <c r="J15" s="57">
        <v>638.32286458323938</v>
      </c>
      <c r="K15" s="58">
        <v>683.3518233300174</v>
      </c>
    </row>
    <row r="17" spans="2:17" x14ac:dyDescent="0.25">
      <c r="B17" s="15"/>
      <c r="E17" s="15"/>
    </row>
    <row r="18" spans="2:17" x14ac:dyDescent="0.25">
      <c r="P18" s="15"/>
      <c r="Q18" s="15"/>
    </row>
    <row r="22" spans="2:17" x14ac:dyDescent="0.25">
      <c r="H22" s="15"/>
    </row>
    <row r="23" spans="2:17" x14ac:dyDescent="0.25">
      <c r="H23" s="15"/>
    </row>
    <row r="24" spans="2:17" x14ac:dyDescent="0.25">
      <c r="H24" s="15"/>
    </row>
    <row r="32" spans="2:17" x14ac:dyDescent="0.25">
      <c r="B32" s="19"/>
    </row>
  </sheetData>
  <mergeCells count="4">
    <mergeCell ref="A1:K1"/>
    <mergeCell ref="AB1:AG1"/>
    <mergeCell ref="AI1:AN1"/>
    <mergeCell ref="U1:Z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Normal="100" workbookViewId="0">
      <selection activeCell="L19" sqref="L19"/>
    </sheetView>
  </sheetViews>
  <sheetFormatPr defaultColWidth="9.21875" defaultRowHeight="13.8" x14ac:dyDescent="0.25"/>
  <cols>
    <col min="1" max="1" width="9.21875" style="1"/>
    <col min="2" max="2" width="8.44140625" style="1" bestFit="1" customWidth="1"/>
    <col min="3" max="3" width="9.21875" style="1" bestFit="1" customWidth="1"/>
    <col min="4" max="5" width="10" style="1" bestFit="1" customWidth="1"/>
    <col min="6" max="11" width="9.21875" style="1" bestFit="1" customWidth="1"/>
    <col min="12" max="12" width="9.21875" style="1"/>
    <col min="13" max="13" width="4" style="1" bestFit="1" customWidth="1"/>
    <col min="14" max="14" width="10.77734375" style="1" bestFit="1" customWidth="1"/>
    <col min="15" max="15" width="1.77734375" style="1" customWidth="1"/>
    <col min="16" max="16" width="10.77734375" style="1" bestFit="1" customWidth="1"/>
    <col min="17" max="17" width="1.77734375" style="1" customWidth="1"/>
    <col min="18" max="21" width="10.77734375" style="1" bestFit="1" customWidth="1"/>
    <col min="22" max="24" width="9.21875" style="1"/>
    <col min="25" max="25" width="6.21875" style="1" bestFit="1" customWidth="1"/>
    <col min="26" max="26" width="9.21875" style="1"/>
    <col min="27" max="27" width="1.77734375" style="1" customWidth="1"/>
    <col min="28" max="33" width="9.21875" style="1"/>
    <col min="34" max="34" width="1.77734375" style="1" customWidth="1"/>
    <col min="35" max="16384" width="9.21875" style="1"/>
  </cols>
  <sheetData>
    <row r="1" spans="1:40" ht="15.6" x14ac:dyDescent="0.25">
      <c r="A1" s="84" t="s">
        <v>52</v>
      </c>
      <c r="B1" s="84" t="s">
        <v>0</v>
      </c>
      <c r="C1" s="84" t="s">
        <v>0</v>
      </c>
      <c r="D1" s="84" t="s">
        <v>0</v>
      </c>
      <c r="E1" s="84" t="s">
        <v>0</v>
      </c>
      <c r="F1" s="84" t="s">
        <v>0</v>
      </c>
      <c r="G1" s="84" t="s">
        <v>0</v>
      </c>
      <c r="H1" s="84" t="s">
        <v>0</v>
      </c>
      <c r="I1" s="84" t="s">
        <v>0</v>
      </c>
      <c r="J1" s="84" t="s">
        <v>0</v>
      </c>
      <c r="K1" s="84" t="s">
        <v>0</v>
      </c>
      <c r="N1" s="2" t="s">
        <v>1</v>
      </c>
      <c r="O1" s="3"/>
      <c r="P1" s="3" t="s">
        <v>2</v>
      </c>
      <c r="Q1" s="3"/>
      <c r="R1" s="4" t="s">
        <v>3</v>
      </c>
      <c r="U1" s="83" t="s">
        <v>1</v>
      </c>
      <c r="V1" s="83"/>
      <c r="W1" s="83"/>
      <c r="X1" s="83"/>
      <c r="Y1" s="83"/>
      <c r="Z1" s="83"/>
      <c r="AA1" s="9"/>
      <c r="AB1" s="83" t="s">
        <v>2</v>
      </c>
      <c r="AC1" s="83"/>
      <c r="AD1" s="83"/>
      <c r="AE1" s="83"/>
      <c r="AF1" s="83"/>
      <c r="AG1" s="83"/>
      <c r="AH1" s="9"/>
      <c r="AI1" s="83" t="s">
        <v>3</v>
      </c>
      <c r="AJ1" s="83"/>
      <c r="AK1" s="83"/>
      <c r="AL1" s="83"/>
      <c r="AM1" s="83"/>
      <c r="AN1" s="83"/>
    </row>
    <row r="2" spans="1:40" ht="15.6" x14ac:dyDescent="0.3">
      <c r="A2" s="52" t="s">
        <v>36</v>
      </c>
      <c r="B2" s="52">
        <v>41275</v>
      </c>
      <c r="C2" s="52">
        <v>41640</v>
      </c>
      <c r="D2" s="52">
        <v>42005</v>
      </c>
      <c r="E2" s="52">
        <v>42370</v>
      </c>
      <c r="F2" s="52">
        <v>42736</v>
      </c>
      <c r="G2" s="52">
        <v>43101</v>
      </c>
      <c r="H2" s="52">
        <v>43466</v>
      </c>
      <c r="I2" s="52">
        <v>43831</v>
      </c>
      <c r="J2" s="52">
        <v>44197</v>
      </c>
      <c r="K2" s="52">
        <v>44562</v>
      </c>
      <c r="M2" s="47" t="s">
        <v>4</v>
      </c>
      <c r="N2" s="38">
        <f t="shared" ref="N2:N14" si="0">(E3-B3)/B3</f>
        <v>-7.3367853547132988E-2</v>
      </c>
      <c r="O2" s="39"/>
      <c r="P2" s="39">
        <f t="shared" ref="P2:P14" si="1">(H3-E3)/E3</f>
        <v>-1.7598361068366843E-2</v>
      </c>
      <c r="Q2" s="39"/>
      <c r="R2" s="40">
        <f t="shared" ref="R2:R14" si="2">(K3-H3)/H3</f>
        <v>-0.29654541720652183</v>
      </c>
      <c r="T2" s="9" t="s">
        <v>36</v>
      </c>
      <c r="U2" s="10" t="s">
        <v>30</v>
      </c>
      <c r="V2" s="9" t="s">
        <v>31</v>
      </c>
      <c r="W2" s="9" t="s">
        <v>32</v>
      </c>
      <c r="X2" s="9" t="s">
        <v>33</v>
      </c>
      <c r="Y2" s="11" t="s">
        <v>35</v>
      </c>
      <c r="Z2" s="9" t="s">
        <v>34</v>
      </c>
      <c r="AA2" s="9"/>
      <c r="AB2" s="9" t="s">
        <v>30</v>
      </c>
      <c r="AC2" s="9" t="s">
        <v>31</v>
      </c>
      <c r="AD2" s="9" t="s">
        <v>32</v>
      </c>
      <c r="AE2" s="9" t="s">
        <v>33</v>
      </c>
      <c r="AF2" s="11" t="s">
        <v>35</v>
      </c>
      <c r="AG2" s="9" t="s">
        <v>34</v>
      </c>
      <c r="AH2" s="9"/>
      <c r="AI2" s="9" t="s">
        <v>30</v>
      </c>
      <c r="AJ2" s="9" t="s">
        <v>31</v>
      </c>
      <c r="AK2" s="9" t="s">
        <v>32</v>
      </c>
      <c r="AL2" s="9" t="s">
        <v>33</v>
      </c>
      <c r="AM2" s="11" t="s">
        <v>35</v>
      </c>
      <c r="AN2" s="4" t="s">
        <v>34</v>
      </c>
    </row>
    <row r="3" spans="1:40" x14ac:dyDescent="0.25">
      <c r="A3" s="49">
        <v>1</v>
      </c>
      <c r="B3" s="54">
        <v>85.956921401476862</v>
      </c>
      <c r="C3" s="54">
        <v>83.128661772209242</v>
      </c>
      <c r="D3" s="54">
        <v>77.39857280667799</v>
      </c>
      <c r="E3" s="54">
        <v>79.650446580730886</v>
      </c>
      <c r="F3" s="54">
        <v>80.832250461129888</v>
      </c>
      <c r="G3" s="54">
        <v>81.43073129019929</v>
      </c>
      <c r="H3" s="54">
        <v>78.248729262546519</v>
      </c>
      <c r="I3" s="54">
        <v>56.387221904837524</v>
      </c>
      <c r="J3" s="54">
        <v>52.387173585311047</v>
      </c>
      <c r="K3" s="55">
        <v>55.04442719750449</v>
      </c>
      <c r="M3" s="47" t="s">
        <v>5</v>
      </c>
      <c r="N3" s="41">
        <f t="shared" si="0"/>
        <v>8.6905161032571707E-4</v>
      </c>
      <c r="O3" s="42"/>
      <c r="P3" s="42">
        <f t="shared" si="1"/>
        <v>-0.64140583544020047</v>
      </c>
      <c r="Q3" s="42"/>
      <c r="R3" s="43">
        <f t="shared" si="2"/>
        <v>1.0748373067608992</v>
      </c>
      <c r="T3" s="29">
        <v>1</v>
      </c>
      <c r="U3" s="60">
        <f>Chile!$H$31*B3</f>
        <v>3.8201372217326681</v>
      </c>
      <c r="V3" s="61">
        <f>(Chile!H19-Chile!$H$31)*B3</f>
        <v>-0.85707294870032036</v>
      </c>
      <c r="W3" s="61">
        <f>(N2-Chile!H19)*B3</f>
        <v>-9.2695390937783237</v>
      </c>
      <c r="X3" s="61">
        <f t="shared" ref="X3:X14" si="3">(N2-$N$14)*B3</f>
        <v>-6.0509628431863289</v>
      </c>
      <c r="Y3" s="61">
        <f>($N$14-Chile!$H$31)*B3</f>
        <v>-4.0756491992923136</v>
      </c>
      <c r="Z3" s="61">
        <f>(Chile!$H$31-N2)*B3</f>
        <v>10.126612042478644</v>
      </c>
      <c r="AA3" s="61"/>
      <c r="AB3" s="61">
        <f>Chile!$I$31*E3</f>
        <v>5.4105933116779523</v>
      </c>
      <c r="AC3" s="61">
        <f>(Chile!I19-Chile!$I$31)*E3</f>
        <v>-6.2257894430851479</v>
      </c>
      <c r="AD3" s="61">
        <f>(P2-Chile!I19)*E3</f>
        <v>-0.58652118677717169</v>
      </c>
      <c r="AE3" s="61">
        <f t="shared" ref="AE3:AE14" si="4">(P2-$P$14)*E3</f>
        <v>-2.4942015282253811</v>
      </c>
      <c r="AF3" s="61">
        <f>($P$14-Chile!$I$31)*E3</f>
        <v>-4.3181091016369386</v>
      </c>
      <c r="AG3" s="61">
        <f>(Chile!$I$31-P2)*E3</f>
        <v>6.8123106298623197</v>
      </c>
      <c r="AH3" s="61"/>
      <c r="AI3" s="61">
        <f>Chile!$J$31*H3</f>
        <v>-0.91878124246047654</v>
      </c>
      <c r="AJ3" s="61">
        <f>(Chile!J19-Chile!$J$31)*H3</f>
        <v>-15.445950635327822</v>
      </c>
      <c r="AK3" s="61">
        <f>(R2-Chile!J19)*H3</f>
        <v>-6.8395701872537336</v>
      </c>
      <c r="AL3" s="61">
        <f t="shared" ref="AL3:AL14" si="5">(R2-$R$14)*H3</f>
        <v>-17.854954371489381</v>
      </c>
      <c r="AM3" s="61">
        <f>($R$14-Chile!$J$31)*H3</f>
        <v>-4.4305664510921732</v>
      </c>
      <c r="AN3" s="62">
        <f>(Chile!$J$31-AP!R2)*H3</f>
        <v>18.347661493691149</v>
      </c>
    </row>
    <row r="4" spans="1:40" x14ac:dyDescent="0.25">
      <c r="A4" s="50">
        <v>2</v>
      </c>
      <c r="B4" s="54">
        <v>1.9284351249544882</v>
      </c>
      <c r="C4" s="54">
        <v>1.2056134879651019</v>
      </c>
      <c r="D4" s="54">
        <v>1.0293086323824814</v>
      </c>
      <c r="E4" s="54">
        <v>1.9301110346052386</v>
      </c>
      <c r="F4" s="54">
        <v>1.2923373989913349</v>
      </c>
      <c r="G4" s="54">
        <v>0.32984893247312197</v>
      </c>
      <c r="H4" s="54">
        <v>0.69212655396191591</v>
      </c>
      <c r="I4" s="54">
        <v>0.71044300393263271</v>
      </c>
      <c r="J4" s="54">
        <v>0.72557072268341838</v>
      </c>
      <c r="K4" s="56">
        <v>1.4360499951600438</v>
      </c>
      <c r="M4" s="47" t="s">
        <v>6</v>
      </c>
      <c r="N4" s="41">
        <f t="shared" si="0"/>
        <v>-0.1073037350736761</v>
      </c>
      <c r="O4" s="42"/>
      <c r="P4" s="42">
        <f t="shared" si="1"/>
        <v>-0.11231791943944543</v>
      </c>
      <c r="Q4" s="42"/>
      <c r="R4" s="43">
        <f t="shared" si="2"/>
        <v>0.15235464819552721</v>
      </c>
      <c r="T4" s="30">
        <v>2</v>
      </c>
      <c r="U4" s="63">
        <f>Chile!$H$31*B4</f>
        <v>8.5704404955675342E-2</v>
      </c>
      <c r="V4" s="61">
        <f>(Chile!H20-Chile!$H$31)*B4</f>
        <v>-0.47931590247904116</v>
      </c>
      <c r="W4" s="61">
        <f>(N3-Chile!H20)*B4</f>
        <v>0.39528740717411615</v>
      </c>
      <c r="X4" s="61">
        <f t="shared" si="3"/>
        <v>7.4082958779301909E-3</v>
      </c>
      <c r="Y4" s="61">
        <f>($N$14-Chile!$H$31)*B4</f>
        <v>-9.1436791182855151E-2</v>
      </c>
      <c r="Z4" s="61">
        <f>(Chile!$H$31-N3)*B4</f>
        <v>8.4028495304924969E-2</v>
      </c>
      <c r="AA4" s="61"/>
      <c r="AB4" s="61">
        <f>Chile!$I$31*E4</f>
        <v>0.13111095170127154</v>
      </c>
      <c r="AC4" s="61">
        <f>(Chile!I20-Chile!$I$31)*E4</f>
        <v>0.10440570334611149</v>
      </c>
      <c r="AD4" s="61">
        <f>(P3-Chile!I20)*E4</f>
        <v>-1.4735011356907057</v>
      </c>
      <c r="AE4" s="61">
        <f t="shared" si="4"/>
        <v>-1.2644578517222271</v>
      </c>
      <c r="AF4" s="61">
        <f>($P$14-Chile!$I$31)*E4</f>
        <v>-0.10463758062236705</v>
      </c>
      <c r="AG4" s="61">
        <f>(Chile!$I$31-P3)*E4</f>
        <v>1.3690954323445943</v>
      </c>
      <c r="AH4" s="61"/>
      <c r="AI4" s="61">
        <f>Chile!$J$31*H4</f>
        <v>-8.1268143416789607E-3</v>
      </c>
      <c r="AJ4" s="61">
        <f>(Chile!J20-Chile!$J$31)*H4</f>
        <v>0.11723914104974319</v>
      </c>
      <c r="AK4" s="61">
        <f>(R3-Chile!J20)*H4</f>
        <v>0.63481111449006367</v>
      </c>
      <c r="AL4" s="61">
        <f t="shared" si="5"/>
        <v>0.79123955252640299</v>
      </c>
      <c r="AM4" s="61">
        <f>($R$14-Chile!$J$31)*H4</f>
        <v>-3.9189296986596268E-2</v>
      </c>
      <c r="AN4" s="64">
        <f>(Chile!$J$31-AP!R3)*H4</f>
        <v>3.2455755990064193E-2</v>
      </c>
    </row>
    <row r="5" spans="1:40" x14ac:dyDescent="0.25">
      <c r="A5" s="50">
        <v>3</v>
      </c>
      <c r="B5" s="54">
        <v>43.006797910587288</v>
      </c>
      <c r="C5" s="54">
        <v>46.114546914469429</v>
      </c>
      <c r="D5" s="54">
        <v>44.786107862515742</v>
      </c>
      <c r="E5" s="54">
        <v>38.392007861222503</v>
      </c>
      <c r="F5" s="54">
        <v>35.260069536356589</v>
      </c>
      <c r="G5" s="54">
        <v>29.541788256226468</v>
      </c>
      <c r="H5" s="54">
        <v>34.079897415147158</v>
      </c>
      <c r="I5" s="54">
        <v>32.365401979668377</v>
      </c>
      <c r="J5" s="54">
        <v>35.565129499448382</v>
      </c>
      <c r="K5" s="56">
        <v>39.272128196371561</v>
      </c>
      <c r="M5" s="48" t="s">
        <v>7</v>
      </c>
      <c r="N5" s="41">
        <f t="shared" si="0"/>
        <v>0.12406115739149991</v>
      </c>
      <c r="O5" s="42"/>
      <c r="P5" s="42">
        <f t="shared" si="1"/>
        <v>0.72637631883244402</v>
      </c>
      <c r="Q5" s="42"/>
      <c r="R5" s="43">
        <f t="shared" si="2"/>
        <v>-0.24769671495507212</v>
      </c>
      <c r="T5" s="30">
        <v>3</v>
      </c>
      <c r="U5" s="63">
        <f>Chile!$H$31*B5</f>
        <v>1.9113279862410995</v>
      </c>
      <c r="V5" s="61">
        <f>(Chile!H21-Chile!$H$31)*B5</f>
        <v>-2.5805664922547176</v>
      </c>
      <c r="W5" s="61">
        <f>(N4-Chile!H21)*B5</f>
        <v>-3.9455515433511672</v>
      </c>
      <c r="X5" s="61">
        <f t="shared" si="3"/>
        <v>-4.4869498265708891</v>
      </c>
      <c r="Y5" s="61">
        <f>($N$14-Chile!$H$31)*B5</f>
        <v>-2.0391682090349952</v>
      </c>
      <c r="Z5" s="61">
        <f>(Chile!$H$31-N4)*B5</f>
        <v>6.5261180356058848</v>
      </c>
      <c r="AA5" s="61"/>
      <c r="AB5" s="61">
        <f>Chile!$I$31*E5</f>
        <v>2.6079394387987089</v>
      </c>
      <c r="AC5" s="61">
        <f>(Chile!I21-Chile!$I$31)*E5</f>
        <v>-3.1980034791596026</v>
      </c>
      <c r="AD5" s="61">
        <f>(P4-Chile!I21)*E5</f>
        <v>-3.7220464057144507</v>
      </c>
      <c r="AE5" s="61">
        <f t="shared" si="4"/>
        <v>-4.838694591936278</v>
      </c>
      <c r="AF5" s="61">
        <f>($P$14-Chile!$I$31)*E5</f>
        <v>-2.0813552929377757</v>
      </c>
      <c r="AG5" s="61">
        <f>(Chile!$I$31-P4)*E5</f>
        <v>6.9200498848740537</v>
      </c>
      <c r="AH5" s="61"/>
      <c r="AI5" s="61">
        <f>Chile!$J$31*H5</f>
        <v>-0.40015947588048378</v>
      </c>
      <c r="AJ5" s="61">
        <f>(Chile!J21-Chile!$J$31)*H5</f>
        <v>0.1666275564847548</v>
      </c>
      <c r="AK5" s="61">
        <f>(R4-Chile!J21)*H5</f>
        <v>5.4257627006201314</v>
      </c>
      <c r="AL5" s="61">
        <f t="shared" si="5"/>
        <v>7.5220477936201311</v>
      </c>
      <c r="AM5" s="61">
        <f>($R$14-Chile!$J$31)*H5</f>
        <v>-1.9296575365152451</v>
      </c>
      <c r="AN5" s="64">
        <f>(Chile!$J$31-AP!R4)*H5</f>
        <v>3.5167443399842075</v>
      </c>
    </row>
    <row r="6" spans="1:40" x14ac:dyDescent="0.25">
      <c r="A6" s="50">
        <v>4</v>
      </c>
      <c r="B6" s="54">
        <v>2.5678405832071256</v>
      </c>
      <c r="C6" s="54">
        <v>2.961389180631441</v>
      </c>
      <c r="D6" s="54">
        <v>3.0275428291712014</v>
      </c>
      <c r="E6" s="54">
        <v>2.8864098579566657</v>
      </c>
      <c r="F6" s="54">
        <v>4.2572042756268527</v>
      </c>
      <c r="G6" s="54">
        <v>4.8564897413349977</v>
      </c>
      <c r="H6" s="54">
        <v>4.9830296252209063</v>
      </c>
      <c r="I6" s="54">
        <v>6.1200142861258122</v>
      </c>
      <c r="J6" s="54">
        <v>5.4768312509918138</v>
      </c>
      <c r="K6" s="56">
        <v>3.7487495565298836</v>
      </c>
      <c r="M6" s="48" t="s">
        <v>8</v>
      </c>
      <c r="N6" s="41">
        <f t="shared" si="0"/>
        <v>0.21413386899431963</v>
      </c>
      <c r="O6" s="42"/>
      <c r="P6" s="42">
        <f t="shared" si="1"/>
        <v>1.395226865853859E-2</v>
      </c>
      <c r="Q6" s="42"/>
      <c r="R6" s="43">
        <f t="shared" si="2"/>
        <v>-3.5070366109061286E-2</v>
      </c>
      <c r="T6" s="30">
        <v>4</v>
      </c>
      <c r="U6" s="63">
        <f>Chile!$H$31*B6</f>
        <v>0.11412115780145567</v>
      </c>
      <c r="V6" s="61">
        <f>(Chile!H22-Chile!$H$31)*B6</f>
        <v>0.33423285490397192</v>
      </c>
      <c r="W6" s="61">
        <f>(N5-Chile!H22)*B6</f>
        <v>-0.12978473795588746</v>
      </c>
      <c r="X6" s="61">
        <f t="shared" si="3"/>
        <v>0.32620233110818597</v>
      </c>
      <c r="Y6" s="61">
        <f>($N$14-Chile!$H$31)*B6</f>
        <v>-0.12175421416010154</v>
      </c>
      <c r="Z6" s="61">
        <f>(Chile!$H$31-N5)*B6</f>
        <v>-0.20444811694808446</v>
      </c>
      <c r="AA6" s="61"/>
      <c r="AB6" s="61">
        <f>Chile!$I$31*E6</f>
        <v>0.19607159209575317</v>
      </c>
      <c r="AC6" s="61">
        <f>(Chile!I22-Chile!$I$31)*E6</f>
        <v>0.1559767018443361</v>
      </c>
      <c r="AD6" s="61">
        <f>(P5-Chile!I22)*E6</f>
        <v>1.7445714733241513</v>
      </c>
      <c r="AE6" s="61">
        <f t="shared" si="4"/>
        <v>2.0570298173155197</v>
      </c>
      <c r="AF6" s="61">
        <f>($P$14-Chile!$I$31)*E6</f>
        <v>-0.15648164214703253</v>
      </c>
      <c r="AG6" s="61">
        <f>(Chile!$I$31-P5)*E6</f>
        <v>-1.9005481751684874</v>
      </c>
      <c r="AH6" s="61"/>
      <c r="AI6" s="61">
        <f>Chile!$J$31*H6</f>
        <v>-5.8509757198948166E-2</v>
      </c>
      <c r="AJ6" s="61">
        <f>(Chile!J22-Chile!$J$31)*H6</f>
        <v>0.15897146166374265</v>
      </c>
      <c r="AK6" s="61">
        <f>(R5-Chile!J22)*H6</f>
        <v>-1.3347417731558173</v>
      </c>
      <c r="AL6" s="61">
        <f t="shared" si="5"/>
        <v>-0.89362331574693665</v>
      </c>
      <c r="AM6" s="61">
        <f>($R$14-Chile!$J$31)*H6</f>
        <v>-0.28214699574513785</v>
      </c>
      <c r="AN6" s="64">
        <f>(Chile!$J$31-AP!R5)*H6</f>
        <v>0.42001421356750746</v>
      </c>
    </row>
    <row r="7" spans="1:40" x14ac:dyDescent="0.25">
      <c r="A7" s="50">
        <v>5</v>
      </c>
      <c r="B7" s="54">
        <v>38.075122331590691</v>
      </c>
      <c r="C7" s="54">
        <v>37.87954281426655</v>
      </c>
      <c r="D7" s="54">
        <v>40.142209606339726</v>
      </c>
      <c r="E7" s="54">
        <v>46.228295588886226</v>
      </c>
      <c r="F7" s="54">
        <v>45.696753821256294</v>
      </c>
      <c r="G7" s="54">
        <v>46.805307696459124</v>
      </c>
      <c r="H7" s="54">
        <v>46.873285188568701</v>
      </c>
      <c r="I7" s="54">
        <v>32.158855213672481</v>
      </c>
      <c r="J7" s="54">
        <v>40.104710769445738</v>
      </c>
      <c r="K7" s="56">
        <v>45.229421916271157</v>
      </c>
      <c r="M7" s="48" t="s">
        <v>9</v>
      </c>
      <c r="N7" s="41">
        <f t="shared" si="0"/>
        <v>-0.15756423339676329</v>
      </c>
      <c r="O7" s="42"/>
      <c r="P7" s="42">
        <f t="shared" si="1"/>
        <v>0.12373430082693214</v>
      </c>
      <c r="Q7" s="42"/>
      <c r="R7" s="43">
        <f t="shared" si="2"/>
        <v>-0.14192945640174306</v>
      </c>
      <c r="T7" s="30">
        <v>5</v>
      </c>
      <c r="U7" s="63">
        <f>Chile!$H$31*B7</f>
        <v>1.6921521812254581</v>
      </c>
      <c r="V7" s="61">
        <f>(Chile!H23-Chile!$H$31)*B7</f>
        <v>1.0322602619152457</v>
      </c>
      <c r="W7" s="61">
        <f>(N6-Chile!H23)*B7</f>
        <v>5.4287608141548311</v>
      </c>
      <c r="X7" s="61">
        <f t="shared" si="3"/>
        <v>8.2663537859155731</v>
      </c>
      <c r="Y7" s="61">
        <f>($N$14-Chile!$H$31)*B7</f>
        <v>-1.8053327098454957</v>
      </c>
      <c r="Z7" s="61">
        <f>(Chile!$H$31-N6)*B7</f>
        <v>-6.461021076070077</v>
      </c>
      <c r="AA7" s="61"/>
      <c r="AB7" s="61">
        <f>Chile!$I$31*E7</f>
        <v>3.1402524111397647</v>
      </c>
      <c r="AC7" s="61">
        <f>(Chile!I23-Chile!$I$31)*E7</f>
        <v>-1.1999378387123805</v>
      </c>
      <c r="AD7" s="61">
        <f>(P6-Chile!I23)*E7</f>
        <v>-1.2953249727449094</v>
      </c>
      <c r="AE7" s="61">
        <f t="shared" si="4"/>
        <v>1.0923060748784321E-2</v>
      </c>
      <c r="AF7" s="61">
        <f>($P$14-Chile!$I$31)*E7</f>
        <v>-2.5061858722060739</v>
      </c>
      <c r="AG7" s="61">
        <f>(Chile!$I$31-P6)*E7</f>
        <v>2.4952628114572897</v>
      </c>
      <c r="AH7" s="61"/>
      <c r="AI7" s="61">
        <f>Chile!$J$31*H7</f>
        <v>-0.55037692764642676</v>
      </c>
      <c r="AJ7" s="61">
        <f>(Chile!J23-Chile!$J$31)*H7</f>
        <v>0.39574196620246638</v>
      </c>
      <c r="AK7" s="61">
        <f>(R6-Chile!J23)*H7</f>
        <v>-1.4892283108535838</v>
      </c>
      <c r="AL7" s="61">
        <f t="shared" si="5"/>
        <v>1.5605529830948885</v>
      </c>
      <c r="AM7" s="61">
        <f>($R$14-Chile!$J$31)*H7</f>
        <v>-2.6540393277460059</v>
      </c>
      <c r="AN7" s="64">
        <f>(Chile!$J$31-AP!R6)*H7</f>
        <v>-9.9791890283710369</v>
      </c>
    </row>
    <row r="8" spans="1:40" x14ac:dyDescent="0.25">
      <c r="A8" s="50">
        <v>6</v>
      </c>
      <c r="B8" s="54">
        <v>80.667493006083902</v>
      </c>
      <c r="C8" s="54">
        <v>79.892538137932362</v>
      </c>
      <c r="D8" s="54">
        <v>68.195281706688561</v>
      </c>
      <c r="E8" s="54">
        <v>67.957181310541529</v>
      </c>
      <c r="F8" s="54">
        <v>79.400275695710363</v>
      </c>
      <c r="G8" s="54">
        <v>73.123415136384025</v>
      </c>
      <c r="H8" s="54">
        <v>76.365815626170445</v>
      </c>
      <c r="I8" s="54">
        <v>58.599033732073003</v>
      </c>
      <c r="J8" s="54">
        <v>62.422559978783767</v>
      </c>
      <c r="K8" s="56">
        <v>65.527256926672337</v>
      </c>
      <c r="M8" s="48" t="s">
        <v>10</v>
      </c>
      <c r="N8" s="41">
        <f t="shared" si="0"/>
        <v>0.29923332635495414</v>
      </c>
      <c r="O8" s="42"/>
      <c r="P8" s="42">
        <f t="shared" si="1"/>
        <v>-0.3311454114902822</v>
      </c>
      <c r="Q8" s="42"/>
      <c r="R8" s="43">
        <f t="shared" si="2"/>
        <v>0.21617194888904209</v>
      </c>
      <c r="T8" s="30">
        <v>6</v>
      </c>
      <c r="U8" s="63">
        <f>Chile!$H$31*B8</f>
        <v>3.5850620007326848</v>
      </c>
      <c r="V8" s="61">
        <f>(Chile!H24-Chile!$H$31)*B8</f>
        <v>7.5743540906159229E-2</v>
      </c>
      <c r="W8" s="61">
        <f>(N7-Chile!H24)*B8</f>
        <v>-16.371117237181217</v>
      </c>
      <c r="X8" s="61">
        <f t="shared" si="3"/>
        <v>-12.470522853332755</v>
      </c>
      <c r="Y8" s="61">
        <f>($N$14-Chile!$H$31)*B8</f>
        <v>-3.8248508429423045</v>
      </c>
      <c r="Z8" s="61">
        <f>(Chile!$H$31-N7)*B8</f>
        <v>16.29537369627506</v>
      </c>
      <c r="AA8" s="61"/>
      <c r="AB8" s="61">
        <f>Chile!$I$31*E8</f>
        <v>4.616278834125878</v>
      </c>
      <c r="AC8" s="61">
        <f>(Chile!I24-Chile!$I$31)*E8</f>
        <v>-1.1813964491408957</v>
      </c>
      <c r="AD8" s="61">
        <f>(P7-Chile!I24)*E8</f>
        <v>4.9737519306439326</v>
      </c>
      <c r="AE8" s="61">
        <f t="shared" si="4"/>
        <v>7.4765347389440358</v>
      </c>
      <c r="AF8" s="61">
        <f>($P$14-Chile!$I$31)*E8</f>
        <v>-3.6841792574409982</v>
      </c>
      <c r="AG8" s="61">
        <f>(Chile!$I$31-P7)*E8</f>
        <v>-3.7923554815030376</v>
      </c>
      <c r="AH8" s="61"/>
      <c r="AI8" s="61">
        <f>Chile!$J$31*H8</f>
        <v>-0.89667243958815401</v>
      </c>
      <c r="AJ8" s="61">
        <f>(Chile!J24-Chile!$J$31)*H8</f>
        <v>-0.59690623527750031</v>
      </c>
      <c r="AK8" s="61">
        <f>(R7-Chile!J24)*H8</f>
        <v>-9.3449800246324539</v>
      </c>
      <c r="AL8" s="61">
        <f t="shared" si="5"/>
        <v>-5.6179333483123424</v>
      </c>
      <c r="AM8" s="61">
        <f>($R$14-Chile!$J$31)*H8</f>
        <v>-4.3239529115976119</v>
      </c>
      <c r="AN8" s="64">
        <f>(Chile!$J$31-AP!R7)*H8</f>
        <v>-4.5402163117378764</v>
      </c>
    </row>
    <row r="9" spans="1:40" x14ac:dyDescent="0.25">
      <c r="A9" s="50">
        <v>7</v>
      </c>
      <c r="B9" s="54">
        <v>15.503567135592419</v>
      </c>
      <c r="C9" s="54">
        <v>16.81620981659297</v>
      </c>
      <c r="D9" s="54">
        <v>20.346778800786151</v>
      </c>
      <c r="E9" s="54">
        <v>20.142751099943087</v>
      </c>
      <c r="F9" s="54">
        <v>18.764533470569674</v>
      </c>
      <c r="G9" s="54">
        <v>16.443447319492151</v>
      </c>
      <c r="H9" s="54">
        <v>13.472571498406099</v>
      </c>
      <c r="I9" s="54">
        <v>10.935637573180173</v>
      </c>
      <c r="J9" s="54">
        <v>12.495598491825142</v>
      </c>
      <c r="K9" s="56">
        <v>16.384963535763507</v>
      </c>
      <c r="M9" s="48" t="s">
        <v>11</v>
      </c>
      <c r="N9" s="41">
        <f t="shared" si="0"/>
        <v>2.3509447903497516E-2</v>
      </c>
      <c r="O9" s="42"/>
      <c r="P9" s="42">
        <f t="shared" si="1"/>
        <v>-0.16694848033818563</v>
      </c>
      <c r="Q9" s="42"/>
      <c r="R9" s="43">
        <f t="shared" si="2"/>
        <v>-2.8808866757224473E-2</v>
      </c>
      <c r="T9" s="30">
        <v>7</v>
      </c>
      <c r="U9" s="63">
        <f>Chile!$H$31*B9</f>
        <v>0.68901669485908723</v>
      </c>
      <c r="V9" s="61">
        <f>(Chile!H25-Chile!$H$31)*B9</f>
        <v>2.6666151873278237</v>
      </c>
      <c r="W9" s="61">
        <f>(N8-Chile!H25)*B9</f>
        <v>1.2835520821637574</v>
      </c>
      <c r="X9" s="61">
        <f t="shared" si="3"/>
        <v>4.6852692246584651</v>
      </c>
      <c r="Y9" s="61">
        <f>($N$14-Chile!$H$31)*B9</f>
        <v>-0.7351019551668847</v>
      </c>
      <c r="Z9" s="61">
        <f>(Chile!$H$31-N8)*B9</f>
        <v>-3.950167269491581</v>
      </c>
      <c r="AA9" s="61"/>
      <c r="AB9" s="61">
        <f>Chile!$I$31*E9</f>
        <v>1.368281523314288</v>
      </c>
      <c r="AC9" s="61">
        <f>(Chile!I25-Chile!$I$31)*E9</f>
        <v>1.7977105405985936</v>
      </c>
      <c r="AD9" s="61">
        <f>(P8-Chile!I25)*E9</f>
        <v>-9.8361716654498696</v>
      </c>
      <c r="AE9" s="61">
        <f t="shared" si="4"/>
        <v>-6.9464572430084637</v>
      </c>
      <c r="AF9" s="61">
        <f>($P$14-Chile!$I$31)*E9</f>
        <v>-1.0920038818428124</v>
      </c>
      <c r="AG9" s="61">
        <f>(Chile!$I$31-P8)*E9</f>
        <v>8.0384611248512758</v>
      </c>
      <c r="AH9" s="61"/>
      <c r="AI9" s="61">
        <f>Chile!$J$31*H9</f>
        <v>-0.15819229394652945</v>
      </c>
      <c r="AJ9" s="61">
        <f>(Chile!J25-Chile!$J$31)*H9</f>
        <v>-1.2677547618702742</v>
      </c>
      <c r="AK9" s="61">
        <f>(R8-Chile!J25)*H9</f>
        <v>4.3383390931742127</v>
      </c>
      <c r="AL9" s="61">
        <f t="shared" si="5"/>
        <v>3.8334225761334246</v>
      </c>
      <c r="AM9" s="61">
        <f>($R$14-Chile!$J$31)*H9</f>
        <v>-0.76283824482948659</v>
      </c>
      <c r="AN9" s="64">
        <f>(Chile!$J$31-AP!R8)*H9</f>
        <v>4.1125708145054798</v>
      </c>
    </row>
    <row r="10" spans="1:40" x14ac:dyDescent="0.25">
      <c r="A10" s="50">
        <v>8</v>
      </c>
      <c r="B10" s="54">
        <v>26.527966634268331</v>
      </c>
      <c r="C10" s="54">
        <v>26.500303195589058</v>
      </c>
      <c r="D10" s="54">
        <v>30.176700580119839</v>
      </c>
      <c r="E10" s="54">
        <v>27.151624483842383</v>
      </c>
      <c r="F10" s="54">
        <v>25.590339441061747</v>
      </c>
      <c r="G10" s="54">
        <v>27.613230213853075</v>
      </c>
      <c r="H10" s="54">
        <v>22.618702037551824</v>
      </c>
      <c r="I10" s="54">
        <v>15.320332831845166</v>
      </c>
      <c r="J10" s="54">
        <v>16.534043016552772</v>
      </c>
      <c r="K10" s="56">
        <v>21.967082864330632</v>
      </c>
      <c r="M10" s="48" t="s">
        <v>12</v>
      </c>
      <c r="N10" s="41">
        <f t="shared" si="0"/>
        <v>0.19904038835022764</v>
      </c>
      <c r="O10" s="42"/>
      <c r="P10" s="42">
        <f t="shared" si="1"/>
        <v>-7.7434293227167328E-2</v>
      </c>
      <c r="Q10" s="42"/>
      <c r="R10" s="43">
        <f t="shared" si="2"/>
        <v>0.22513219082282493</v>
      </c>
      <c r="T10" s="30">
        <v>8</v>
      </c>
      <c r="U10" s="63">
        <f>Chile!$H$31*B10</f>
        <v>1.178968151768981</v>
      </c>
      <c r="V10" s="61">
        <f>(Chile!H26-Chile!$H$31)*B10</f>
        <v>-0.15942722133749448</v>
      </c>
      <c r="W10" s="61">
        <f>(N9-Chile!H26)*B10</f>
        <v>-0.39588308085743479</v>
      </c>
      <c r="X10" s="61">
        <f t="shared" si="3"/>
        <v>0.70251378234646178</v>
      </c>
      <c r="Y10" s="61">
        <f>($N$14-Chile!$H$31)*B10</f>
        <v>-1.2578240845413911</v>
      </c>
      <c r="Z10" s="61">
        <f>(Chile!$H$31-N9)*B10</f>
        <v>0.55531030219492927</v>
      </c>
      <c r="AA10" s="61"/>
      <c r="AB10" s="61">
        <f>Chile!$I$31*E10</f>
        <v>1.8443888784047153</v>
      </c>
      <c r="AC10" s="61">
        <f>(Chile!I26-Chile!$I$31)*E10</f>
        <v>-0.92563343238485618</v>
      </c>
      <c r="AD10" s="61">
        <f>(P9-Chile!I26)*E10</f>
        <v>-5.4516778923104185</v>
      </c>
      <c r="AE10" s="61">
        <f t="shared" si="4"/>
        <v>-4.9053336793587343</v>
      </c>
      <c r="AF10" s="61">
        <f>($P$14-Chile!$I$31)*E10</f>
        <v>-1.4719776453365403</v>
      </c>
      <c r="AG10" s="61">
        <f>(Chile!$I$31-P9)*E10</f>
        <v>6.3773113246952748</v>
      </c>
      <c r="AH10" s="61"/>
      <c r="AI10" s="61">
        <f>Chile!$J$31*H10</f>
        <v>-0.26558436612020786</v>
      </c>
      <c r="AJ10" s="61">
        <f>(Chile!J26-Chile!$J$31)*H10</f>
        <v>1.0487683619040773</v>
      </c>
      <c r="AK10" s="61">
        <f>(R9-Chile!J26)*H10</f>
        <v>-1.4348031690050616</v>
      </c>
      <c r="AL10" s="61">
        <f t="shared" si="5"/>
        <v>0.89467177253665098</v>
      </c>
      <c r="AM10" s="61">
        <f>($R$14-Chile!$J$31)*H10</f>
        <v>-1.2807065796376353</v>
      </c>
      <c r="AN10" s="64">
        <f>(Chile!$J$31-AP!R9)*H10</f>
        <v>3.7172038347742062</v>
      </c>
    </row>
    <row r="11" spans="1:40" x14ac:dyDescent="0.25">
      <c r="A11" s="50">
        <v>9</v>
      </c>
      <c r="B11" s="54">
        <v>17.296628019862904</v>
      </c>
      <c r="C11" s="54">
        <v>20.400267835797283</v>
      </c>
      <c r="D11" s="54">
        <v>17.707756491783925</v>
      </c>
      <c r="E11" s="54">
        <v>20.739355578085846</v>
      </c>
      <c r="F11" s="54">
        <v>20.673880846398113</v>
      </c>
      <c r="G11" s="54">
        <v>20.823825578765799</v>
      </c>
      <c r="H11" s="54">
        <v>19.133418236909858</v>
      </c>
      <c r="I11" s="54">
        <v>22.068483440722275</v>
      </c>
      <c r="J11" s="54">
        <v>22.26754031584267</v>
      </c>
      <c r="K11" s="56">
        <v>23.440966602514766</v>
      </c>
      <c r="M11" s="48" t="s">
        <v>13</v>
      </c>
      <c r="N11" s="41">
        <f t="shared" si="0"/>
        <v>0.68041571653763666</v>
      </c>
      <c r="O11" s="42"/>
      <c r="P11" s="42">
        <f t="shared" si="1"/>
        <v>-0.46050706280053078</v>
      </c>
      <c r="Q11" s="42"/>
      <c r="R11" s="43">
        <f t="shared" si="2"/>
        <v>-0.24210747464957963</v>
      </c>
      <c r="T11" s="30">
        <v>9</v>
      </c>
      <c r="U11" s="63">
        <f>Chile!$H$31*B11</f>
        <v>0.76870473525366656</v>
      </c>
      <c r="V11" s="61">
        <f>(Chile!H27-Chile!$H$31)*B11</f>
        <v>0.46130207268552248</v>
      </c>
      <c r="W11" s="61">
        <f>(N10-Chile!H27)*B11</f>
        <v>2.2127207502837525</v>
      </c>
      <c r="X11" s="61">
        <f t="shared" si="3"/>
        <v>3.4941427969077559</v>
      </c>
      <c r="Y11" s="61">
        <f>($N$14-Chile!$H$31)*B11</f>
        <v>-0.8201199739384808</v>
      </c>
      <c r="Z11" s="61">
        <f>(Chile!$H$31-N10)*B11</f>
        <v>-2.6740228229692748</v>
      </c>
      <c r="AA11" s="61"/>
      <c r="AB11" s="61">
        <f>Chile!$I$31*E11</f>
        <v>1.4088084046781553</v>
      </c>
      <c r="AC11" s="61">
        <f>(Chile!I27-Chile!$I$31)*E11</f>
        <v>2.040727615232758E-2</v>
      </c>
      <c r="AD11" s="61">
        <f>(P10-Chile!I27)*E11</f>
        <v>-3.0351530220064706</v>
      </c>
      <c r="AE11" s="61">
        <f t="shared" si="4"/>
        <v>-1.8903979998179958</v>
      </c>
      <c r="AF11" s="61">
        <f>($P$14-Chile!$I$31)*E11</f>
        <v>-1.1243477460361468</v>
      </c>
      <c r="AG11" s="61">
        <f>(Chile!$I$31-P10)*E11</f>
        <v>3.0147457458541429</v>
      </c>
      <c r="AH11" s="61"/>
      <c r="AI11" s="61">
        <f>Chile!$J$31*H11</f>
        <v>-0.22466084683931489</v>
      </c>
      <c r="AJ11" s="61">
        <f>(Chile!J27-Chile!$J$31)*H11</f>
        <v>2.001565298534179</v>
      </c>
      <c r="AK11" s="61">
        <f>(R10-Chile!J27)*H11</f>
        <v>2.5306439139100445</v>
      </c>
      <c r="AL11" s="61">
        <f t="shared" si="5"/>
        <v>5.6155735269078413</v>
      </c>
      <c r="AM11" s="61">
        <f>($R$14-Chile!$J$31)*H11</f>
        <v>-1.0833643144636182</v>
      </c>
      <c r="AN11" s="64">
        <f>(Chile!$J$31-AP!R10)*H11</f>
        <v>-4.521631717857999</v>
      </c>
    </row>
    <row r="12" spans="1:40" x14ac:dyDescent="0.25">
      <c r="A12" s="50">
        <v>10</v>
      </c>
      <c r="B12" s="54">
        <v>2.2828318153159199</v>
      </c>
      <c r="C12" s="54">
        <v>3.3125527939420354</v>
      </c>
      <c r="D12" s="54">
        <v>2.643388223942416</v>
      </c>
      <c r="E12" s="54">
        <v>3.8361064606690154</v>
      </c>
      <c r="F12" s="54">
        <v>1.0214165052573403</v>
      </c>
      <c r="G12" s="54">
        <v>2.1962034151960679</v>
      </c>
      <c r="H12" s="54">
        <v>2.0695523418761872</v>
      </c>
      <c r="I12" s="54">
        <v>2.43302537143227</v>
      </c>
      <c r="J12" s="54">
        <v>1.7742964843210356</v>
      </c>
      <c r="K12" s="56">
        <v>1.5684982507294201</v>
      </c>
      <c r="M12" s="48" t="s">
        <v>14</v>
      </c>
      <c r="N12" s="41">
        <f t="shared" si="0"/>
        <v>0.10102161581087953</v>
      </c>
      <c r="O12" s="42"/>
      <c r="P12" s="42">
        <f t="shared" si="1"/>
        <v>5.1458265511147384E-2</v>
      </c>
      <c r="Q12" s="42"/>
      <c r="R12" s="43">
        <f t="shared" si="2"/>
        <v>-5.4071601460704055E-2</v>
      </c>
      <c r="T12" s="30">
        <v>10</v>
      </c>
      <c r="U12" s="63">
        <f>Chile!$H$31*B12</f>
        <v>0.10145466643590224</v>
      </c>
      <c r="V12" s="61">
        <f>(Chile!H28-Chile!$H$31)*B12</f>
        <v>0.27683482273623972</v>
      </c>
      <c r="W12" s="61">
        <f>(N11-Chile!H28)*B12</f>
        <v>1.1749851561809534</v>
      </c>
      <c r="X12" s="61">
        <f t="shared" si="3"/>
        <v>1.5600604964754627</v>
      </c>
      <c r="Y12" s="61">
        <f>($N$14-Chile!$H$31)*B12</f>
        <v>-0.10824051755826951</v>
      </c>
      <c r="Z12" s="61">
        <f>(Chile!$H$31-N11)*B12</f>
        <v>-1.4518199789171933</v>
      </c>
      <c r="AA12" s="61"/>
      <c r="AB12" s="61">
        <f>Chile!$I$31*E12</f>
        <v>0.26058374874198853</v>
      </c>
      <c r="AC12" s="61">
        <f>(Chile!I28-Chile!$I$31)*E12</f>
        <v>8.9285575802085251E-2</v>
      </c>
      <c r="AD12" s="61">
        <f>(P11-Chile!I28)*E12</f>
        <v>-2.116423443336902</v>
      </c>
      <c r="AE12" s="61">
        <f t="shared" si="4"/>
        <v>-1.8191700916621012</v>
      </c>
      <c r="AF12" s="61">
        <f>($P$14-Chile!$I$31)*E12</f>
        <v>-0.20796777587271548</v>
      </c>
      <c r="AG12" s="61">
        <f>(Chile!$I$31-P11)*E12</f>
        <v>2.0271378675348166</v>
      </c>
      <c r="AH12" s="61"/>
      <c r="AI12" s="61">
        <f>Chile!$J$31*H12</f>
        <v>-2.430027797162097E-2</v>
      </c>
      <c r="AJ12" s="61">
        <f>(Chile!J28-Chile!$J$31)*H12</f>
        <v>0.60474086642649394</v>
      </c>
      <c r="AK12" s="61">
        <f>(R11-Chile!J28)*H12</f>
        <v>-1.08149467960164</v>
      </c>
      <c r="AL12" s="61">
        <f t="shared" si="5"/>
        <v>-0.35957249584115691</v>
      </c>
      <c r="AM12" s="61">
        <f>($R$14-Chile!$J$31)*H12</f>
        <v>-0.11718131733398926</v>
      </c>
      <c r="AN12" s="64">
        <f>(Chile!$J$31-AP!R11)*H12</f>
        <v>-1.1822957631616539E-2</v>
      </c>
    </row>
    <row r="13" spans="1:40" x14ac:dyDescent="0.25">
      <c r="A13" s="50">
        <v>11</v>
      </c>
      <c r="B13" s="54">
        <v>94.00193252608706</v>
      </c>
      <c r="C13" s="54">
        <v>102.79043136420061</v>
      </c>
      <c r="D13" s="54">
        <v>93.532474633871587</v>
      </c>
      <c r="E13" s="54">
        <v>103.49815963921765</v>
      </c>
      <c r="F13" s="54">
        <v>97.488531216239778</v>
      </c>
      <c r="G13" s="54">
        <v>104.45787245309059</v>
      </c>
      <c r="H13" s="54">
        <v>108.82399541784763</v>
      </c>
      <c r="I13" s="54">
        <v>86.493618037419608</v>
      </c>
      <c r="J13" s="54">
        <v>84.85894146899544</v>
      </c>
      <c r="K13" s="56">
        <v>102.93970770825229</v>
      </c>
      <c r="M13" s="48" t="s">
        <v>15</v>
      </c>
      <c r="N13" s="41">
        <f t="shared" si="0"/>
        <v>-0.23095188835204677</v>
      </c>
      <c r="O13" s="42"/>
      <c r="P13" s="42">
        <f t="shared" si="1"/>
        <v>0.55950789432996739</v>
      </c>
      <c r="Q13" s="42"/>
      <c r="R13" s="43">
        <f t="shared" si="2"/>
        <v>-1.9424808540160043E-2</v>
      </c>
      <c r="T13" s="30">
        <v>11</v>
      </c>
      <c r="U13" s="63">
        <f>Chile!$H$31*B13</f>
        <v>4.1776773237429845</v>
      </c>
      <c r="V13" s="61">
        <f>(Chile!H29-Chile!$H$31)*B13</f>
        <v>0.68319717364476396</v>
      </c>
      <c r="W13" s="61">
        <f>(N12-Chile!H29)*B13</f>
        <v>4.6353526157428382</v>
      </c>
      <c r="X13" s="61">
        <f t="shared" si="3"/>
        <v>9.7756533569113024</v>
      </c>
      <c r="Y13" s="61">
        <f>($N$14-Chile!$H$31)*B13</f>
        <v>-4.4571035675237001</v>
      </c>
      <c r="Z13" s="61">
        <f>(Chile!$H$31-N12)*B13</f>
        <v>-5.3185497893876024</v>
      </c>
      <c r="AA13" s="61"/>
      <c r="AB13" s="61">
        <f>Chile!$I$31*E13</f>
        <v>7.0305500390050604</v>
      </c>
      <c r="AC13" s="61">
        <f>(Chile!I29-Chile!$I$31)*E13</f>
        <v>6.9413024664441991</v>
      </c>
      <c r="AD13" s="61">
        <f>(P12-Chile!I29)*E13</f>
        <v>-8.6460167268192798</v>
      </c>
      <c r="AE13" s="61">
        <f t="shared" si="4"/>
        <v>3.9062567300737916</v>
      </c>
      <c r="AF13" s="61">
        <f>($P$14-Chile!$I$31)*E13</f>
        <v>-5.6109709904488723</v>
      </c>
      <c r="AG13" s="61">
        <f>(Chile!$I$31-P12)*E13</f>
        <v>1.7047142603750804</v>
      </c>
      <c r="AH13" s="61"/>
      <c r="AI13" s="61">
        <f>Chile!$J$31*H13</f>
        <v>-1.2777900249861429</v>
      </c>
      <c r="AJ13" s="61">
        <f>(Chile!J29-Chile!$J$31)*H13</f>
        <v>-1.1379597861156503</v>
      </c>
      <c r="AK13" s="61">
        <f>(R12-Chile!J29)*H13</f>
        <v>-3.468537898493548</v>
      </c>
      <c r="AL13" s="61">
        <f t="shared" si="5"/>
        <v>1.5552885541726305</v>
      </c>
      <c r="AM13" s="61">
        <f>($R$14-Chile!$J$31)*H13</f>
        <v>-6.1617862387818283</v>
      </c>
      <c r="AN13" s="64">
        <f>(Chile!$J$31-AP!R12)*H13</f>
        <v>1.2284566055103245</v>
      </c>
    </row>
    <row r="14" spans="1:40" x14ac:dyDescent="0.25">
      <c r="A14" s="50">
        <v>12</v>
      </c>
      <c r="B14" s="54">
        <v>25.48111949861681</v>
      </c>
      <c r="C14" s="54">
        <v>24.320173570922439</v>
      </c>
      <c r="D14" s="54">
        <v>27.80573758211969</v>
      </c>
      <c r="E14" s="54">
        <v>19.596206833087098</v>
      </c>
      <c r="F14" s="54">
        <v>23.001730272276291</v>
      </c>
      <c r="G14" s="54">
        <v>28.612765728382332</v>
      </c>
      <c r="H14" s="54">
        <v>30.56043925512218</v>
      </c>
      <c r="I14" s="54">
        <v>29.764739559632627</v>
      </c>
      <c r="J14" s="54">
        <v>31.071070942053325</v>
      </c>
      <c r="K14" s="56">
        <v>29.96680857368824</v>
      </c>
      <c r="M14" s="47" t="s">
        <v>29</v>
      </c>
      <c r="N14" s="44">
        <f t="shared" si="0"/>
        <v>-2.9725585024879195E-3</v>
      </c>
      <c r="O14" s="45"/>
      <c r="P14" s="45">
        <f t="shared" si="1"/>
        <v>1.3715983487094581E-2</v>
      </c>
      <c r="Q14" s="45"/>
      <c r="R14" s="46">
        <f t="shared" si="2"/>
        <v>-6.8363381028260312E-2</v>
      </c>
      <c r="T14" s="31">
        <v>12</v>
      </c>
      <c r="U14" s="65">
        <f>Chile!$H$31*B14</f>
        <v>1.132443687616896</v>
      </c>
      <c r="V14" s="23">
        <f>(Chile!H30-Chile!$H$31)*B14</f>
        <v>0.52082630108235817</v>
      </c>
      <c r="W14" s="23">
        <f>(N13-Chile!H30)*B14</f>
        <v>-7.5381826542289661</v>
      </c>
      <c r="X14" s="23">
        <f t="shared" si="3"/>
        <v>-5.8091685471111871</v>
      </c>
      <c r="Y14" s="23">
        <f>($N$14-Chile!$H$31)*B14</f>
        <v>-1.2081878060354201</v>
      </c>
      <c r="Z14" s="23">
        <f>(Chile!$H$31-N13)*B14</f>
        <v>7.0173563531466074</v>
      </c>
      <c r="AA14" s="23"/>
      <c r="AB14" s="23">
        <f>Chile!$I$31*E14</f>
        <v>1.3311551934350236</v>
      </c>
      <c r="AC14" s="23">
        <f>(Chile!I30-Chile!$I$31)*E14</f>
        <v>0.89617353976456815</v>
      </c>
      <c r="AD14" s="23">
        <f>(P13-Chile!I30)*E14</f>
        <v>8.7369036888354898</v>
      </c>
      <c r="AE14" s="23">
        <f t="shared" si="4"/>
        <v>10.695451172702768</v>
      </c>
      <c r="AF14" s="23">
        <f>($P$14-Chile!$I$31)*E14</f>
        <v>-1.0623739441027111</v>
      </c>
      <c r="AG14" s="23">
        <f>(Chile!$I$31-P13)*E14</f>
        <v>-9.6330772286000581</v>
      </c>
      <c r="AH14" s="23"/>
      <c r="AI14" s="23">
        <f>Chile!$J$31*H14</f>
        <v>-0.35883468796979795</v>
      </c>
      <c r="AJ14" s="23">
        <f>(Chile!J30-Chile!$J$31)*H14</f>
        <v>-0.24775900468906165</v>
      </c>
      <c r="AK14" s="23">
        <f>(R13-Chile!J30)*H14</f>
        <v>1.2963011224920025E-2</v>
      </c>
      <c r="AL14" s="23">
        <f t="shared" si="5"/>
        <v>1.4955842717549819</v>
      </c>
      <c r="AM14" s="23">
        <f>($R$14-Chile!$J$31)*H14</f>
        <v>-1.7303802652191234</v>
      </c>
      <c r="AN14" s="66">
        <f>(Chile!$J$31-AP!R13)*H14</f>
        <v>-9.4450381506178562</v>
      </c>
    </row>
    <row r="15" spans="1:40" x14ac:dyDescent="0.25">
      <c r="A15" s="51">
        <v>13</v>
      </c>
      <c r="B15" s="57">
        <v>433.29665598764382</v>
      </c>
      <c r="C15" s="57">
        <v>445.32223088451843</v>
      </c>
      <c r="D15" s="57">
        <v>426.79185975639933</v>
      </c>
      <c r="E15" s="57">
        <v>432.00865632878816</v>
      </c>
      <c r="F15" s="57">
        <v>433.27932294087424</v>
      </c>
      <c r="G15" s="57">
        <v>436.23492576185708</v>
      </c>
      <c r="H15" s="57">
        <v>437.93407992527574</v>
      </c>
      <c r="I15" s="57">
        <v>353.81591669048771</v>
      </c>
      <c r="J15" s="57">
        <v>366.15676108529766</v>
      </c>
      <c r="K15" s="58">
        <v>407.99542555408351</v>
      </c>
    </row>
    <row r="17" spans="2:17" x14ac:dyDescent="0.25">
      <c r="B17" s="15"/>
      <c r="E17" s="15"/>
    </row>
    <row r="18" spans="2:17" x14ac:dyDescent="0.25">
      <c r="P18" s="15"/>
      <c r="Q18" s="15"/>
    </row>
    <row r="22" spans="2:17" x14ac:dyDescent="0.25">
      <c r="H22" s="15"/>
    </row>
    <row r="23" spans="2:17" x14ac:dyDescent="0.25">
      <c r="H23" s="15"/>
    </row>
    <row r="24" spans="2:17" x14ac:dyDescent="0.25">
      <c r="H24" s="15"/>
    </row>
    <row r="32" spans="2:17" x14ac:dyDescent="0.25">
      <c r="B32" s="19"/>
    </row>
  </sheetData>
  <mergeCells count="4">
    <mergeCell ref="A1:K1"/>
    <mergeCell ref="AB1:AG1"/>
    <mergeCell ref="AI1:AN1"/>
    <mergeCell ref="U1:Z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Normal="100" workbookViewId="0">
      <selection activeCell="L19" sqref="L19"/>
    </sheetView>
  </sheetViews>
  <sheetFormatPr defaultColWidth="9.21875" defaultRowHeight="13.8" x14ac:dyDescent="0.25"/>
  <cols>
    <col min="1" max="1" width="9.21875" style="1"/>
    <col min="2" max="2" width="8.44140625" style="1" bestFit="1" customWidth="1"/>
    <col min="3" max="11" width="9.21875" style="1" bestFit="1" customWidth="1"/>
    <col min="12" max="12" width="9.21875" style="1"/>
    <col min="13" max="13" width="4" style="1" bestFit="1" customWidth="1"/>
    <col min="14" max="14" width="10.77734375" style="1" bestFit="1" customWidth="1"/>
    <col min="15" max="15" width="1.77734375" style="1" customWidth="1"/>
    <col min="16" max="16" width="10.77734375" style="1" bestFit="1" customWidth="1"/>
    <col min="17" max="17" width="1.77734375" style="1" customWidth="1"/>
    <col min="18" max="21" width="10.77734375" style="1" bestFit="1" customWidth="1"/>
    <col min="22" max="24" width="9.21875" style="1"/>
    <col min="25" max="25" width="6.21875" style="1" bestFit="1" customWidth="1"/>
    <col min="26" max="26" width="9.21875" style="1"/>
    <col min="27" max="27" width="1.77734375" style="1" customWidth="1"/>
    <col min="28" max="33" width="9.21875" style="1"/>
    <col min="34" max="34" width="1.77734375" style="1" customWidth="1"/>
    <col min="35" max="16384" width="9.21875" style="1"/>
  </cols>
  <sheetData>
    <row r="1" spans="1:40" ht="15.6" x14ac:dyDescent="0.25">
      <c r="A1" s="84" t="s">
        <v>52</v>
      </c>
      <c r="B1" s="84" t="s">
        <v>0</v>
      </c>
      <c r="C1" s="84" t="s">
        <v>0</v>
      </c>
      <c r="D1" s="84" t="s">
        <v>0</v>
      </c>
      <c r="E1" s="84" t="s">
        <v>0</v>
      </c>
      <c r="F1" s="84" t="s">
        <v>0</v>
      </c>
      <c r="G1" s="84" t="s">
        <v>0</v>
      </c>
      <c r="H1" s="84" t="s">
        <v>0</v>
      </c>
      <c r="I1" s="84" t="s">
        <v>0</v>
      </c>
      <c r="J1" s="84" t="s">
        <v>0</v>
      </c>
      <c r="K1" s="84" t="s">
        <v>0</v>
      </c>
      <c r="N1" s="2" t="s">
        <v>1</v>
      </c>
      <c r="O1" s="3"/>
      <c r="P1" s="3" t="s">
        <v>2</v>
      </c>
      <c r="Q1" s="3"/>
      <c r="R1" s="4" t="s">
        <v>3</v>
      </c>
      <c r="U1" s="83" t="s">
        <v>1</v>
      </c>
      <c r="V1" s="83"/>
      <c r="W1" s="83"/>
      <c r="X1" s="83"/>
      <c r="Y1" s="83"/>
      <c r="Z1" s="83"/>
      <c r="AA1" s="9"/>
      <c r="AB1" s="83" t="s">
        <v>2</v>
      </c>
      <c r="AC1" s="83"/>
      <c r="AD1" s="83"/>
      <c r="AE1" s="83"/>
      <c r="AF1" s="83"/>
      <c r="AG1" s="83"/>
      <c r="AH1" s="9"/>
      <c r="AI1" s="83" t="s">
        <v>3</v>
      </c>
      <c r="AJ1" s="83"/>
      <c r="AK1" s="83"/>
      <c r="AL1" s="83"/>
      <c r="AM1" s="83"/>
      <c r="AN1" s="83"/>
    </row>
    <row r="2" spans="1:40" ht="15.6" x14ac:dyDescent="0.3">
      <c r="A2" s="52" t="s">
        <v>36</v>
      </c>
      <c r="B2" s="52">
        <v>41275</v>
      </c>
      <c r="C2" s="52">
        <v>41640</v>
      </c>
      <c r="D2" s="52">
        <v>42005</v>
      </c>
      <c r="E2" s="52">
        <v>42370</v>
      </c>
      <c r="F2" s="52">
        <v>42736</v>
      </c>
      <c r="G2" s="52">
        <v>43101</v>
      </c>
      <c r="H2" s="52">
        <v>43466</v>
      </c>
      <c r="I2" s="52">
        <v>43831</v>
      </c>
      <c r="J2" s="52">
        <v>44197</v>
      </c>
      <c r="K2" s="52">
        <v>44562</v>
      </c>
      <c r="M2" s="47" t="s">
        <v>4</v>
      </c>
      <c r="N2" s="38">
        <f t="shared" ref="N2:N14" si="0">(E3-B3)/B3</f>
        <v>-0.19380524978468847</v>
      </c>
      <c r="O2" s="39"/>
      <c r="P2" s="39">
        <f t="shared" ref="P2:P14" si="1">(H3-E3)/E3</f>
        <v>6.8309422717120621E-2</v>
      </c>
      <c r="Q2" s="39"/>
      <c r="R2" s="40">
        <f t="shared" ref="R2:R14" si="2">(K3-H3)/H3</f>
        <v>-0.25076207597753036</v>
      </c>
      <c r="T2" s="9" t="s">
        <v>36</v>
      </c>
      <c r="U2" s="10" t="s">
        <v>30</v>
      </c>
      <c r="V2" s="9" t="s">
        <v>31</v>
      </c>
      <c r="W2" s="9" t="s">
        <v>32</v>
      </c>
      <c r="X2" s="9" t="s">
        <v>33</v>
      </c>
      <c r="Y2" s="11" t="s">
        <v>35</v>
      </c>
      <c r="Z2" s="9" t="s">
        <v>34</v>
      </c>
      <c r="AA2" s="9"/>
      <c r="AB2" s="9" t="s">
        <v>30</v>
      </c>
      <c r="AC2" s="9" t="s">
        <v>31</v>
      </c>
      <c r="AD2" s="9" t="s">
        <v>32</v>
      </c>
      <c r="AE2" s="9" t="s">
        <v>33</v>
      </c>
      <c r="AF2" s="11" t="s">
        <v>35</v>
      </c>
      <c r="AG2" s="9" t="s">
        <v>34</v>
      </c>
      <c r="AH2" s="9"/>
      <c r="AI2" s="9" t="s">
        <v>30</v>
      </c>
      <c r="AJ2" s="9" t="s">
        <v>31</v>
      </c>
      <c r="AK2" s="9" t="s">
        <v>32</v>
      </c>
      <c r="AL2" s="9" t="s">
        <v>33</v>
      </c>
      <c r="AM2" s="11" t="s">
        <v>35</v>
      </c>
      <c r="AN2" s="4" t="s">
        <v>34</v>
      </c>
    </row>
    <row r="3" spans="1:40" x14ac:dyDescent="0.25">
      <c r="A3" s="49">
        <v>1</v>
      </c>
      <c r="B3" s="54">
        <v>34.334632675672403</v>
      </c>
      <c r="C3" s="54">
        <v>33.763752577229575</v>
      </c>
      <c r="D3" s="54">
        <v>28.931761731446375</v>
      </c>
      <c r="E3" s="54">
        <v>27.680400613698186</v>
      </c>
      <c r="F3" s="54">
        <v>27.71439748030296</v>
      </c>
      <c r="G3" s="54">
        <v>28.539179864292578</v>
      </c>
      <c r="H3" s="54">
        <v>29.571232800198541</v>
      </c>
      <c r="I3" s="54">
        <v>23.656693087494514</v>
      </c>
      <c r="J3" s="54">
        <v>20.939824777825844</v>
      </c>
      <c r="K3" s="55">
        <v>22.155889074005916</v>
      </c>
      <c r="M3" s="47" t="s">
        <v>5</v>
      </c>
      <c r="N3" s="41">
        <f t="shared" si="0"/>
        <v>-0.72025052556277569</v>
      </c>
      <c r="O3" s="42"/>
      <c r="P3" s="42">
        <f t="shared" si="1"/>
        <v>-0.19822312418067273</v>
      </c>
      <c r="Q3" s="42"/>
      <c r="R3" s="43">
        <f t="shared" si="2"/>
        <v>0.78407104632212754</v>
      </c>
      <c r="T3" s="29">
        <v>1</v>
      </c>
      <c r="U3" s="60">
        <f>Chile!$H$31*B3</f>
        <v>1.5259156114518695</v>
      </c>
      <c r="V3" s="61">
        <f>(Chile!H19-Chile!$H$31)*B3</f>
        <v>-0.34234921853978023</v>
      </c>
      <c r="W3" s="61">
        <f>(N2-Chile!H19)*B3</f>
        <v>-7.8377984548863058</v>
      </c>
      <c r="X3" s="61">
        <f t="shared" ref="X3:X14" si="3">(N2-$N$14)*B3</f>
        <v>-8.5356143826238693</v>
      </c>
      <c r="Y3" s="61">
        <f>($N$14-Chile!$H$31)*B3</f>
        <v>0.355466709197783</v>
      </c>
      <c r="Z3" s="61">
        <f>(Chile!$H$31-N2)*B3</f>
        <v>8.1801476734260863</v>
      </c>
      <c r="AA3" s="61"/>
      <c r="AB3" s="61">
        <f>Chile!$I$31*E3</f>
        <v>1.8803082324622342</v>
      </c>
      <c r="AC3" s="61">
        <f>(Chile!I19-Chile!$I$31)*E3</f>
        <v>-2.1636080313304937</v>
      </c>
      <c r="AD3" s="61">
        <f>(P2-Chile!I19)*E3</f>
        <v>2.1741319853686143</v>
      </c>
      <c r="AE3" s="61">
        <f t="shared" ref="AE3:AE14" si="4">(P2-$P$14)*E3</f>
        <v>1.1638467433892297</v>
      </c>
      <c r="AF3" s="61">
        <f>($P$14-Chile!$I$31)*E3</f>
        <v>-1.1533227893511093</v>
      </c>
      <c r="AG3" s="61">
        <f>(Chile!$I$31-P2)*E3</f>
        <v>-1.0523954038120346E-2</v>
      </c>
      <c r="AH3" s="61"/>
      <c r="AI3" s="61">
        <f>Chile!$J$31*H3</f>
        <v>-0.3472196196578875</v>
      </c>
      <c r="AJ3" s="61">
        <f>(Chile!J19-Chile!$J$31)*H3</f>
        <v>-5.837229644012611</v>
      </c>
      <c r="AK3" s="61">
        <f>(R2-Chile!J19)*H3</f>
        <v>-1.2308944625221265</v>
      </c>
      <c r="AL3" s="61">
        <f t="shared" ref="AL3:AL14" si="5">(R2-$R$14)*H3</f>
        <v>-5.3519258284033171</v>
      </c>
      <c r="AM3" s="61">
        <f>($R$14-Chile!$J$31)*H3</f>
        <v>-1.7161982781314202</v>
      </c>
      <c r="AN3" s="62">
        <f>(Chile!$J$31-AP!R2)*H3</f>
        <v>6.9338246701582582</v>
      </c>
    </row>
    <row r="4" spans="1:40" x14ac:dyDescent="0.25">
      <c r="A4" s="50">
        <v>2</v>
      </c>
      <c r="B4" s="54">
        <v>1.1030287596920214</v>
      </c>
      <c r="C4" s="54">
        <v>1.2319636326412666</v>
      </c>
      <c r="D4" s="54">
        <v>0.9276321640682853</v>
      </c>
      <c r="E4" s="54">
        <v>0.30857171581298642</v>
      </c>
      <c r="F4" s="54">
        <v>0.65788101211804817</v>
      </c>
      <c r="G4" s="54">
        <v>0.69089632758483221</v>
      </c>
      <c r="H4" s="54">
        <v>0.24740566627074556</v>
      </c>
      <c r="I4" s="54">
        <v>0.57495490466993726</v>
      </c>
      <c r="J4" s="54">
        <v>0.44067610388167094</v>
      </c>
      <c r="K4" s="56">
        <v>0.44138928588967213</v>
      </c>
      <c r="M4" s="47" t="s">
        <v>6</v>
      </c>
      <c r="N4" s="41">
        <f t="shared" si="0"/>
        <v>0.10767321700707447</v>
      </c>
      <c r="O4" s="42"/>
      <c r="P4" s="42">
        <f t="shared" si="1"/>
        <v>-0.11291602505853827</v>
      </c>
      <c r="Q4" s="42"/>
      <c r="R4" s="43">
        <f t="shared" si="2"/>
        <v>5.6934724214996402E-2</v>
      </c>
      <c r="T4" s="30">
        <v>2</v>
      </c>
      <c r="U4" s="63">
        <f>Chile!$H$31*B4</f>
        <v>4.9021313849296512E-2</v>
      </c>
      <c r="V4" s="61">
        <f>(Chile!H20-Chile!$H$31)*B4</f>
        <v>-0.27415971560080149</v>
      </c>
      <c r="W4" s="61">
        <f>(N3-Chile!H20)*B4</f>
        <v>-0.56931864212753003</v>
      </c>
      <c r="X4" s="61">
        <f t="shared" si="3"/>
        <v>-0.85489802273718574</v>
      </c>
      <c r="Y4" s="61">
        <f>($N$14-Chile!$H$31)*B4</f>
        <v>1.1419665008854109E-2</v>
      </c>
      <c r="Z4" s="61">
        <f>(Chile!$H$31-N3)*B4</f>
        <v>0.84347835772833157</v>
      </c>
      <c r="AA4" s="61"/>
      <c r="AB4" s="61">
        <f>Chile!$I$31*E4</f>
        <v>2.096103830451887E-2</v>
      </c>
      <c r="AC4" s="61">
        <f>(Chile!I20-Chile!$I$31)*E4</f>
        <v>1.6691602941257978E-2</v>
      </c>
      <c r="AD4" s="61">
        <f>(P3-Chile!I20)*E4</f>
        <v>-9.8818690788017721E-2</v>
      </c>
      <c r="AE4" s="61">
        <f t="shared" si="4"/>
        <v>-6.9270236641355717E-2</v>
      </c>
      <c r="AF4" s="61">
        <f>($P$14-Chile!$I$31)*E4</f>
        <v>-1.2856851205404007E-2</v>
      </c>
      <c r="AG4" s="61">
        <f>(Chile!$I$31-P3)*E4</f>
        <v>8.2127087846759747E-2</v>
      </c>
      <c r="AH4" s="61"/>
      <c r="AI4" s="61">
        <f>Chile!$J$31*H4</f>
        <v>-2.9049888425063484E-3</v>
      </c>
      <c r="AJ4" s="61">
        <f>(Chile!J20-Chile!$J$31)*H4</f>
        <v>4.190798292362246E-2</v>
      </c>
      <c r="AK4" s="61">
        <f>(R3-Chile!J20)*H4</f>
        <v>0.15498062553781047</v>
      </c>
      <c r="AL4" s="61">
        <f t="shared" si="5"/>
        <v>0.21124706221013695</v>
      </c>
      <c r="AM4" s="61">
        <f>($R$14-Chile!$J$31)*H4</f>
        <v>-1.435845374870403E-2</v>
      </c>
      <c r="AN4" s="64">
        <f>(Chile!$J$31-AP!R3)*H4</f>
        <v>1.1601545828690179E-2</v>
      </c>
    </row>
    <row r="5" spans="1:40" x14ac:dyDescent="0.25">
      <c r="A5" s="50">
        <v>3</v>
      </c>
      <c r="B5" s="54">
        <v>19.215965096315923</v>
      </c>
      <c r="C5" s="54">
        <v>23.057342774826576</v>
      </c>
      <c r="D5" s="54">
        <v>21.204014911198076</v>
      </c>
      <c r="E5" s="54">
        <v>21.285009876131916</v>
      </c>
      <c r="F5" s="54">
        <v>22.279149768846917</v>
      </c>
      <c r="G5" s="54">
        <v>19.654426354218948</v>
      </c>
      <c r="H5" s="54">
        <v>18.88159116758737</v>
      </c>
      <c r="I5" s="54">
        <v>16.140566134482075</v>
      </c>
      <c r="J5" s="54">
        <v>19.426633023721351</v>
      </c>
      <c r="K5" s="56">
        <v>19.956609353454269</v>
      </c>
      <c r="M5" s="48" t="s">
        <v>7</v>
      </c>
      <c r="N5" s="41">
        <f t="shared" si="0"/>
        <v>-0.11827096597912842</v>
      </c>
      <c r="O5" s="42"/>
      <c r="P5" s="42">
        <f t="shared" si="1"/>
        <v>0.20217250633869988</v>
      </c>
      <c r="Q5" s="42"/>
      <c r="R5" s="43">
        <f t="shared" si="2"/>
        <v>0.10404676061778155</v>
      </c>
      <c r="T5" s="30">
        <v>3</v>
      </c>
      <c r="U5" s="63">
        <f>Chile!$H$31*B5</f>
        <v>0.85400480053361916</v>
      </c>
      <c r="V5" s="61">
        <f>(Chile!H21-Chile!$H$31)*B5</f>
        <v>-1.1530287780779331</v>
      </c>
      <c r="W5" s="61">
        <f>(N4-Chile!H21)*B5</f>
        <v>2.368068757360307</v>
      </c>
      <c r="X5" s="61">
        <f t="shared" si="3"/>
        <v>1.0160969487461338</v>
      </c>
      <c r="Y5" s="61">
        <f>($N$14-Chile!$H$31)*B5</f>
        <v>0.19894303053624007</v>
      </c>
      <c r="Z5" s="61">
        <f>(Chile!$H$31-N4)*B5</f>
        <v>-1.2150399792823738</v>
      </c>
      <c r="AA5" s="61"/>
      <c r="AB5" s="61">
        <f>Chile!$I$31*E5</f>
        <v>1.4458742796636024</v>
      </c>
      <c r="AC5" s="61">
        <f>(Chile!I21-Chile!$I$31)*E5</f>
        <v>-1.7730131720088904</v>
      </c>
      <c r="AD5" s="61">
        <f>(P4-Chile!I21)*E5</f>
        <v>-2.0762798161992579</v>
      </c>
      <c r="AE5" s="61">
        <f t="shared" si="4"/>
        <v>-2.9624385201569137</v>
      </c>
      <c r="AF5" s="61">
        <f>($P$14-Chile!$I$31)*E5</f>
        <v>-0.88685446805123458</v>
      </c>
      <c r="AG5" s="61">
        <f>(Chile!$I$31-P4)*E5</f>
        <v>3.8492929882081488</v>
      </c>
      <c r="AH5" s="61"/>
      <c r="AI5" s="61">
        <f>Chile!$J$31*H5</f>
        <v>-0.22170394274875807</v>
      </c>
      <c r="AJ5" s="61">
        <f>(Chile!J21-Chile!$J$31)*H5</f>
        <v>9.2318159308802786E-2</v>
      </c>
      <c r="AK5" s="61">
        <f>(R4-Chile!J21)*H5</f>
        <v>1.2044039693068542</v>
      </c>
      <c r="AL5" s="61">
        <f t="shared" si="5"/>
        <v>2.3925355655846192</v>
      </c>
      <c r="AM5" s="61">
        <f>($R$14-Chile!$J$31)*H5</f>
        <v>-1.0958134369689623</v>
      </c>
      <c r="AN5" s="64">
        <f>(Chile!$J$31-AP!R4)*H5</f>
        <v>1.9484134021775477</v>
      </c>
    </row>
    <row r="6" spans="1:40" x14ac:dyDescent="0.25">
      <c r="A6" s="50">
        <v>4</v>
      </c>
      <c r="B6" s="54">
        <v>1.5620850165574545</v>
      </c>
      <c r="C6" s="54">
        <v>1.4408200953099239</v>
      </c>
      <c r="D6" s="54">
        <v>1.165484387356402</v>
      </c>
      <c r="E6" s="54">
        <v>1.3773357127076815</v>
      </c>
      <c r="F6" s="54">
        <v>1.74002305692768</v>
      </c>
      <c r="G6" s="54">
        <v>2.328937765648639</v>
      </c>
      <c r="H6" s="54">
        <v>1.655795125815593</v>
      </c>
      <c r="I6" s="54">
        <v>1.1718273258153886</v>
      </c>
      <c r="J6" s="54">
        <v>2.2350363051728146</v>
      </c>
      <c r="K6" s="56">
        <v>1.8280752449034174</v>
      </c>
      <c r="M6" s="48" t="s">
        <v>8</v>
      </c>
      <c r="N6" s="41">
        <f t="shared" si="0"/>
        <v>9.9432571241252321E-2</v>
      </c>
      <c r="O6" s="42"/>
      <c r="P6" s="42">
        <f t="shared" si="1"/>
        <v>2.3471078466713764E-2</v>
      </c>
      <c r="Q6" s="42"/>
      <c r="R6" s="43">
        <f t="shared" si="2"/>
        <v>-2.06503624324367E-2</v>
      </c>
      <c r="T6" s="30">
        <v>4</v>
      </c>
      <c r="U6" s="63">
        <f>Chile!$H$31*B6</f>
        <v>6.9422904147419764E-2</v>
      </c>
      <c r="V6" s="61">
        <f>(Chile!H22-Chile!$H$31)*B6</f>
        <v>0.20332264319720153</v>
      </c>
      <c r="W6" s="61">
        <f>(N5-Chile!H22)*B6</f>
        <v>-0.4574948511943942</v>
      </c>
      <c r="X6" s="61">
        <f t="shared" si="3"/>
        <v>-0.27034448587090576</v>
      </c>
      <c r="Y6" s="61">
        <f>($N$14-Chile!$H$31)*B6</f>
        <v>1.6172277873713073E-2</v>
      </c>
      <c r="Z6" s="61">
        <f>(Chile!$H$31-N5)*B6</f>
        <v>0.2541722079971927</v>
      </c>
      <c r="AA6" s="61"/>
      <c r="AB6" s="61">
        <f>Chile!$I$31*E6</f>
        <v>9.3561351066099502E-2</v>
      </c>
      <c r="AC6" s="61">
        <f>(Chile!I22-Chile!$I$31)*E6</f>
        <v>7.4428889995769798E-2</v>
      </c>
      <c r="AD6" s="61">
        <f>(P5-Chile!I22)*E6</f>
        <v>0.11046917204604215</v>
      </c>
      <c r="AE6" s="61">
        <f t="shared" si="4"/>
        <v>0.24228569483737256</v>
      </c>
      <c r="AF6" s="61">
        <f>($P$14-Chile!$I$31)*E6</f>
        <v>-5.7387632795560591E-2</v>
      </c>
      <c r="AG6" s="61">
        <f>(Chile!$I$31-P5)*E6</f>
        <v>-0.18489806204181194</v>
      </c>
      <c r="AH6" s="61"/>
      <c r="AI6" s="61">
        <f>Chile!$J$31*H6</f>
        <v>-1.9442021835938274E-2</v>
      </c>
      <c r="AJ6" s="61">
        <f>(Chile!J22-Chile!$J$31)*H6</f>
        <v>5.282412330730149E-2</v>
      </c>
      <c r="AK6" s="61">
        <f>(R5-Chile!J22)*H6</f>
        <v>0.13889801761646126</v>
      </c>
      <c r="AL6" s="61">
        <f t="shared" si="5"/>
        <v>0.28781799066608532</v>
      </c>
      <c r="AM6" s="61">
        <f>($R$14-Chile!$J$31)*H6</f>
        <v>-9.6095849742322548E-2</v>
      </c>
      <c r="AN6" s="64">
        <f>(Chile!$J$31-AP!R5)*H6</f>
        <v>0.13956519224336691</v>
      </c>
    </row>
    <row r="7" spans="1:40" x14ac:dyDescent="0.25">
      <c r="A7" s="50">
        <v>5</v>
      </c>
      <c r="B7" s="54">
        <v>14.905066368046743</v>
      </c>
      <c r="C7" s="54">
        <v>14.981821795593463</v>
      </c>
      <c r="D7" s="54">
        <v>16.866109904360101</v>
      </c>
      <c r="E7" s="54">
        <v>16.387115441543145</v>
      </c>
      <c r="F7" s="54">
        <v>18.515923823245156</v>
      </c>
      <c r="G7" s="54">
        <v>17.341588334330563</v>
      </c>
      <c r="H7" s="54">
        <v>16.771738713914701</v>
      </c>
      <c r="I7" s="54">
        <v>14.846688889268426</v>
      </c>
      <c r="J7" s="54">
        <v>17.429318933799205</v>
      </c>
      <c r="K7" s="56">
        <v>16.425396230850232</v>
      </c>
      <c r="M7" s="48" t="s">
        <v>9</v>
      </c>
      <c r="N7" s="41">
        <f t="shared" si="0"/>
        <v>0.19818741772278761</v>
      </c>
      <c r="O7" s="42"/>
      <c r="P7" s="42">
        <f t="shared" si="1"/>
        <v>-7.5428900647249192E-2</v>
      </c>
      <c r="Q7" s="42"/>
      <c r="R7" s="43">
        <f t="shared" si="2"/>
        <v>7.2736091705722219E-2</v>
      </c>
      <c r="T7" s="30">
        <v>5</v>
      </c>
      <c r="U7" s="63">
        <f>Chile!$H$31*B7</f>
        <v>0.66241784717981789</v>
      </c>
      <c r="V7" s="61">
        <f>(Chile!H23-Chile!$H$31)*B7</f>
        <v>0.40409345448585615</v>
      </c>
      <c r="W7" s="61">
        <f>(N6-Chile!H23)*B7</f>
        <v>0.41553777183072776</v>
      </c>
      <c r="X7" s="61">
        <f t="shared" si="3"/>
        <v>0.66531896259523138</v>
      </c>
      <c r="Y7" s="61">
        <f>($N$14-Chile!$H$31)*B7</f>
        <v>0.15431226372135251</v>
      </c>
      <c r="Z7" s="61">
        <f>(Chile!$H$31-N6)*B7</f>
        <v>-0.81963122631658392</v>
      </c>
      <c r="AA7" s="61"/>
      <c r="AB7" s="61">
        <f>Chile!$I$31*E7</f>
        <v>1.1131640940122176</v>
      </c>
      <c r="AC7" s="61">
        <f>(Chile!I23-Chile!$I$31)*E7</f>
        <v>-0.42535680009761978</v>
      </c>
      <c r="AD7" s="61">
        <f>(P6-Chile!I23)*E7</f>
        <v>-0.30318402154304191</v>
      </c>
      <c r="AE7" s="61">
        <f t="shared" si="4"/>
        <v>-4.5760469064900021E-2</v>
      </c>
      <c r="AF7" s="61">
        <f>($P$14-Chile!$I$31)*E7</f>
        <v>-0.68278035257576164</v>
      </c>
      <c r="AG7" s="61">
        <f>(Chile!$I$31-P6)*E7</f>
        <v>0.7285408216406617</v>
      </c>
      <c r="AH7" s="61"/>
      <c r="AI7" s="61">
        <f>Chile!$J$31*H7</f>
        <v>-0.19693046876313627</v>
      </c>
      <c r="AJ7" s="61">
        <f>(Chile!J23-Chile!$J$31)*H7</f>
        <v>0.14160050503345786</v>
      </c>
      <c r="AK7" s="61">
        <f>(R6-Chile!J23)*H7</f>
        <v>-0.29101251933478994</v>
      </c>
      <c r="AL7" s="61">
        <f t="shared" si="5"/>
        <v>0.82395386789135194</v>
      </c>
      <c r="AM7" s="61">
        <f>($R$14-Chile!$J$31)*H7</f>
        <v>-0.97336588219268416</v>
      </c>
      <c r="AN7" s="64">
        <f>(Chile!$J$31-AP!R6)*H7</f>
        <v>-3.5706554445093723</v>
      </c>
    </row>
    <row r="8" spans="1:40" x14ac:dyDescent="0.25">
      <c r="A8" s="50">
        <v>6</v>
      </c>
      <c r="B8" s="54">
        <v>23.798797574798119</v>
      </c>
      <c r="C8" s="54">
        <v>21.568588915022715</v>
      </c>
      <c r="D8" s="54">
        <v>25.131171738350602</v>
      </c>
      <c r="E8" s="54">
        <v>28.515419811054699</v>
      </c>
      <c r="F8" s="54">
        <v>26.614896967938776</v>
      </c>
      <c r="G8" s="54">
        <v>25.709593611614661</v>
      </c>
      <c r="H8" s="54">
        <v>26.364533043212052</v>
      </c>
      <c r="I8" s="54">
        <v>21.652655177460193</v>
      </c>
      <c r="J8" s="54">
        <v>24.355317828736002</v>
      </c>
      <c r="K8" s="56">
        <v>28.282186136421668</v>
      </c>
      <c r="M8" s="48" t="s">
        <v>10</v>
      </c>
      <c r="N8" s="41">
        <f t="shared" si="0"/>
        <v>7.3269835541468514E-2</v>
      </c>
      <c r="O8" s="42"/>
      <c r="P8" s="42">
        <f t="shared" si="1"/>
        <v>0.12373715747732379</v>
      </c>
      <c r="Q8" s="42"/>
      <c r="R8" s="43">
        <f t="shared" si="2"/>
        <v>-0.21365562520345216</v>
      </c>
      <c r="T8" s="30">
        <v>6</v>
      </c>
      <c r="U8" s="63">
        <f>Chile!$H$31*B8</f>
        <v>1.0576771592753367</v>
      </c>
      <c r="V8" s="61">
        <f>(Chile!H24-Chile!$H$31)*B8</f>
        <v>2.2346116514221817E-2</v>
      </c>
      <c r="W8" s="61">
        <f>(N7-Chile!H24)*B8</f>
        <v>3.6365989604670208</v>
      </c>
      <c r="X8" s="61">
        <f t="shared" si="3"/>
        <v>3.4125559474778502</v>
      </c>
      <c r="Y8" s="61">
        <f>($N$14-Chile!$H$31)*B8</f>
        <v>0.2463891295033927</v>
      </c>
      <c r="Z8" s="61">
        <f>(Chile!$H$31-N7)*B8</f>
        <v>-3.6589450769812428</v>
      </c>
      <c r="AA8" s="61"/>
      <c r="AB8" s="61">
        <f>Chile!$I$31*E8</f>
        <v>1.9370304415431412</v>
      </c>
      <c r="AC8" s="61">
        <f>(Chile!I24-Chile!$I$31)*E8</f>
        <v>-0.49572414660047531</v>
      </c>
      <c r="AD8" s="61">
        <f>(P7-Chile!I24)*E8</f>
        <v>-3.592193062785312</v>
      </c>
      <c r="AE8" s="61">
        <f t="shared" si="4"/>
        <v>-2.8998027750979949</v>
      </c>
      <c r="AF8" s="61">
        <f>($P$14-Chile!$I$31)*E8</f>
        <v>-1.1881144342877927</v>
      </c>
      <c r="AG8" s="61">
        <f>(Chile!$I$31-P7)*E8</f>
        <v>4.087917209385787</v>
      </c>
      <c r="AH8" s="61"/>
      <c r="AI8" s="61">
        <f>Chile!$J$31*H8</f>
        <v>-0.30956717961587432</v>
      </c>
      <c r="AJ8" s="61">
        <f>(Chile!J24-Chile!$J$31)*H8</f>
        <v>-0.20607589972861975</v>
      </c>
      <c r="AK8" s="61">
        <f>(R7-Chile!J24)*H8</f>
        <v>2.4332961725541096</v>
      </c>
      <c r="AL8" s="61">
        <f t="shared" si="5"/>
        <v>3.7573142840631841</v>
      </c>
      <c r="AM8" s="61">
        <f>($R$14-Chile!$J$31)*H8</f>
        <v>-1.5300940112376942</v>
      </c>
      <c r="AN8" s="64">
        <f>(Chile!$J$31-AP!R7)*H8</f>
        <v>-1.5674642114753026</v>
      </c>
    </row>
    <row r="9" spans="1:40" x14ac:dyDescent="0.25">
      <c r="A9" s="50">
        <v>7</v>
      </c>
      <c r="B9" s="54">
        <v>8.0497856087966912</v>
      </c>
      <c r="C9" s="54">
        <v>7.8357743423996098</v>
      </c>
      <c r="D9" s="54">
        <v>8.1129223248955391</v>
      </c>
      <c r="E9" s="54">
        <v>8.6395920764973049</v>
      </c>
      <c r="F9" s="54">
        <v>9.6662892441466166</v>
      </c>
      <c r="G9" s="54">
        <v>11.969599706012254</v>
      </c>
      <c r="H9" s="54">
        <v>9.7086306418066908</v>
      </c>
      <c r="I9" s="54">
        <v>6.8951459377704767</v>
      </c>
      <c r="J9" s="54">
        <v>5.2650150219649943</v>
      </c>
      <c r="K9" s="56">
        <v>7.6343270921620894</v>
      </c>
      <c r="M9" s="48" t="s">
        <v>11</v>
      </c>
      <c r="N9" s="41">
        <f t="shared" si="0"/>
        <v>0.11966940296907255</v>
      </c>
      <c r="O9" s="42"/>
      <c r="P9" s="42">
        <f t="shared" si="1"/>
        <v>8.4604662362354921E-2</v>
      </c>
      <c r="Q9" s="42"/>
      <c r="R9" s="43">
        <f t="shared" si="2"/>
        <v>-0.26826565558805648</v>
      </c>
      <c r="T9" s="30">
        <v>7</v>
      </c>
      <c r="U9" s="63">
        <f>Chile!$H$31*B9</f>
        <v>0.35775229184282831</v>
      </c>
      <c r="V9" s="61">
        <f>(Chile!H25-Chile!$H$31)*B9</f>
        <v>1.3845639762393924</v>
      </c>
      <c r="W9" s="61">
        <f>(N8-Chile!H25)*B9</f>
        <v>-1.152509800381607</v>
      </c>
      <c r="X9" s="61">
        <f t="shared" si="3"/>
        <v>0.14871468517105127</v>
      </c>
      <c r="Y9" s="61">
        <f>($N$14-Chile!$H$31)*B9</f>
        <v>8.3339490686733977E-2</v>
      </c>
      <c r="Z9" s="61">
        <f>(Chile!$H$31-N8)*B9</f>
        <v>-0.23205417585778526</v>
      </c>
      <c r="AA9" s="61"/>
      <c r="AB9" s="61">
        <f>Chile!$I$31*E9</f>
        <v>0.58688081625936328</v>
      </c>
      <c r="AC9" s="61">
        <f>(Chile!I25-Chile!$I$31)*E9</f>
        <v>0.77107072739607951</v>
      </c>
      <c r="AD9" s="61">
        <f>(P8-Chile!I25)*E9</f>
        <v>-0.28891297834605684</v>
      </c>
      <c r="AE9" s="61">
        <f t="shared" si="4"/>
        <v>0.84213225128286306</v>
      </c>
      <c r="AF9" s="61">
        <f>($P$14-Chile!$I$31)*E9</f>
        <v>-0.35997450223284039</v>
      </c>
      <c r="AG9" s="61">
        <f>(Chile!$I$31-P8)*E9</f>
        <v>-0.48215774905002262</v>
      </c>
      <c r="AH9" s="61"/>
      <c r="AI9" s="61">
        <f>Chile!$J$31*H9</f>
        <v>-0.1139968381306172</v>
      </c>
      <c r="AJ9" s="61">
        <f>(Chile!J25-Chile!$J$31)*H9</f>
        <v>-0.91357189893898372</v>
      </c>
      <c r="AK9" s="61">
        <f>(R8-Chile!J25)*H9</f>
        <v>-1.0467348125750007</v>
      </c>
      <c r="AL9" s="61">
        <f t="shared" si="5"/>
        <v>-1.3968558975739338</v>
      </c>
      <c r="AM9" s="61">
        <f>($R$14-Chile!$J$31)*H9</f>
        <v>-0.56345081394005059</v>
      </c>
      <c r="AN9" s="64">
        <f>(Chile!$J$31-AP!R8)*H9</f>
        <v>2.9636087684545966</v>
      </c>
    </row>
    <row r="10" spans="1:40" x14ac:dyDescent="0.25">
      <c r="A10" s="50">
        <v>8</v>
      </c>
      <c r="B10" s="54">
        <v>11.399584384332346</v>
      </c>
      <c r="C10" s="54">
        <v>10.936840493787043</v>
      </c>
      <c r="D10" s="54">
        <v>11.538977626522554</v>
      </c>
      <c r="E10" s="54">
        <v>12.763765841700961</v>
      </c>
      <c r="F10" s="54">
        <v>11.958981065668366</v>
      </c>
      <c r="G10" s="54">
        <v>11.370730026925715</v>
      </c>
      <c r="H10" s="54">
        <v>13.843639941210229</v>
      </c>
      <c r="I10" s="54">
        <v>8.7276055906525638</v>
      </c>
      <c r="J10" s="54">
        <v>8.872912030678302</v>
      </c>
      <c r="K10" s="56">
        <v>10.129866796656463</v>
      </c>
      <c r="M10" s="48" t="s">
        <v>12</v>
      </c>
      <c r="N10" s="41">
        <f t="shared" si="0"/>
        <v>8.4600641371807075E-2</v>
      </c>
      <c r="O10" s="42"/>
      <c r="P10" s="42">
        <f t="shared" si="1"/>
        <v>-5.7758565173519988E-2</v>
      </c>
      <c r="Q10" s="42"/>
      <c r="R10" s="43">
        <f t="shared" si="2"/>
        <v>0.43936429744896133</v>
      </c>
      <c r="T10" s="30">
        <v>8</v>
      </c>
      <c r="U10" s="63">
        <f>Chile!$H$31*B10</f>
        <v>0.50662559697167397</v>
      </c>
      <c r="V10" s="61">
        <f>(Chile!H26-Chile!$H$31)*B10</f>
        <v>-6.8508984795265473E-2</v>
      </c>
      <c r="W10" s="61">
        <f>(N9-Chile!H26)*B10</f>
        <v>0.92606484519220589</v>
      </c>
      <c r="X10" s="61">
        <f t="shared" si="3"/>
        <v>0.7395358779029324</v>
      </c>
      <c r="Y10" s="61">
        <f>($N$14-Chile!$H$31)*B10</f>
        <v>0.11801998249400807</v>
      </c>
      <c r="Z10" s="61">
        <f>(Chile!$H$31-N9)*B10</f>
        <v>-0.85755586039694043</v>
      </c>
      <c r="AA10" s="61"/>
      <c r="AB10" s="61">
        <f>Chile!$I$31*E10</f>
        <v>0.86703275448599526</v>
      </c>
      <c r="AC10" s="61">
        <f>(Chile!I26-Chile!$I$31)*E10</f>
        <v>-0.43513302098152379</v>
      </c>
      <c r="AD10" s="61">
        <f>(P9-Chile!I26)*E10</f>
        <v>0.64797436600479708</v>
      </c>
      <c r="AE10" s="61">
        <f t="shared" si="4"/>
        <v>0.7446523628121603</v>
      </c>
      <c r="AF10" s="61">
        <f>($P$14-Chile!$I$31)*E10</f>
        <v>-0.53181101778888695</v>
      </c>
      <c r="AG10" s="61">
        <f>(Chile!$I$31-P9)*E10</f>
        <v>-0.21284134502327334</v>
      </c>
      <c r="AH10" s="61"/>
      <c r="AI10" s="61">
        <f>Chile!$J$31*H10</f>
        <v>-0.16254930687351943</v>
      </c>
      <c r="AJ10" s="61">
        <f>(Chile!J26-Chile!$J$31)*H10</f>
        <v>0.64189234023370045</v>
      </c>
      <c r="AK10" s="61">
        <f>(R9-Chile!J26)*H10</f>
        <v>-4.1931161779139465</v>
      </c>
      <c r="AL10" s="61">
        <f t="shared" si="5"/>
        <v>-2.7477933148236939</v>
      </c>
      <c r="AM10" s="61">
        <f>($R$14-Chile!$J$31)*H10</f>
        <v>-0.80343052285655259</v>
      </c>
      <c r="AN10" s="64">
        <f>(Chile!$J$31-AP!R9)*H10</f>
        <v>2.27509215123247</v>
      </c>
    </row>
    <row r="11" spans="1:40" x14ac:dyDescent="0.25">
      <c r="A11" s="50">
        <v>9</v>
      </c>
      <c r="B11" s="54">
        <v>8.0650142736481598</v>
      </c>
      <c r="C11" s="54">
        <v>9.1898510381590484</v>
      </c>
      <c r="D11" s="54">
        <v>9.3754314177343634</v>
      </c>
      <c r="E11" s="54">
        <v>8.747319653871573</v>
      </c>
      <c r="F11" s="54">
        <v>10.153261056350066</v>
      </c>
      <c r="G11" s="54">
        <v>9.1153183772629873</v>
      </c>
      <c r="H11" s="54">
        <v>8.2420870215498194</v>
      </c>
      <c r="I11" s="54">
        <v>9.3837399834352428</v>
      </c>
      <c r="J11" s="54">
        <v>8.8038188378555891</v>
      </c>
      <c r="K11" s="56">
        <v>11.863365795286258</v>
      </c>
      <c r="M11" s="48" t="s">
        <v>13</v>
      </c>
      <c r="N11" s="41">
        <f t="shared" si="0"/>
        <v>2.4023090335829802</v>
      </c>
      <c r="O11" s="42"/>
      <c r="P11" s="42">
        <f t="shared" si="1"/>
        <v>5.2257741754433144E-2</v>
      </c>
      <c r="Q11" s="42"/>
      <c r="R11" s="43">
        <f t="shared" si="2"/>
        <v>-0.45932303383879347</v>
      </c>
      <c r="T11" s="30">
        <v>9</v>
      </c>
      <c r="U11" s="63">
        <f>Chile!$H$31*B11</f>
        <v>0.35842909120334365</v>
      </c>
      <c r="V11" s="61">
        <f>(Chile!H27-Chile!$H$31)*B11</f>
        <v>0.21509439853824805</v>
      </c>
      <c r="W11" s="61">
        <f>(N10-Chile!H27)*B11</f>
        <v>0.10878189048182138</v>
      </c>
      <c r="X11" s="61">
        <f t="shared" si="3"/>
        <v>0.24037913585209206</v>
      </c>
      <c r="Y11" s="61">
        <f>($N$14-Chile!$H$31)*B11</f>
        <v>8.3497153167977373E-2</v>
      </c>
      <c r="Z11" s="61">
        <f>(Chile!$H$31-N10)*B11</f>
        <v>-0.32387628902006943</v>
      </c>
      <c r="AA11" s="61"/>
      <c r="AB11" s="61">
        <f>Chile!$I$31*E11</f>
        <v>0.59419866737817284</v>
      </c>
      <c r="AC11" s="61">
        <f>(Chile!I27-Chile!$I$31)*E11</f>
        <v>8.6072572070590488E-3</v>
      </c>
      <c r="AD11" s="61">
        <f>(P10-Chile!I27)*E11</f>
        <v>-1.1080385569069855</v>
      </c>
      <c r="AE11" s="61">
        <f t="shared" si="4"/>
        <v>-0.73496825440872271</v>
      </c>
      <c r="AF11" s="61">
        <f>($P$14-Chile!$I$31)*E11</f>
        <v>-0.36446304529120366</v>
      </c>
      <c r="AG11" s="61">
        <f>(Chile!$I$31-P10)*E11</f>
        <v>1.0994312996999263</v>
      </c>
      <c r="AH11" s="61"/>
      <c r="AI11" s="61">
        <f>Chile!$J$31*H11</f>
        <v>-9.6776970380163682E-2</v>
      </c>
      <c r="AJ11" s="61">
        <f>(Chile!J27-Chile!$J$31)*H11</f>
        <v>0.86221265670181724</v>
      </c>
      <c r="AK11" s="61">
        <f>(R10-Chile!J27)*H11</f>
        <v>2.8558430874147849</v>
      </c>
      <c r="AL11" s="61">
        <f t="shared" si="5"/>
        <v>4.1963941228431789</v>
      </c>
      <c r="AM11" s="61">
        <f>($R$14-Chile!$J$31)*H11</f>
        <v>-0.47833837872657631</v>
      </c>
      <c r="AN11" s="64">
        <f>(Chile!$J$31-AP!R10)*H11</f>
        <v>-1.947779619748925</v>
      </c>
    </row>
    <row r="12" spans="1:40" x14ac:dyDescent="0.25">
      <c r="A12" s="50">
        <v>10</v>
      </c>
      <c r="B12" s="54">
        <v>0.61670464898774968</v>
      </c>
      <c r="C12" s="54">
        <v>0.68146748315271033</v>
      </c>
      <c r="D12" s="54">
        <v>0.62625810844937269</v>
      </c>
      <c r="E12" s="54">
        <v>2.0982197983036417</v>
      </c>
      <c r="F12" s="54">
        <v>1.7446624416854271</v>
      </c>
      <c r="G12" s="54">
        <v>1.7869830698576212</v>
      </c>
      <c r="H12" s="54">
        <v>2.2078680266674322</v>
      </c>
      <c r="I12" s="54">
        <v>0.64140514579774677</v>
      </c>
      <c r="J12" s="54">
        <v>1.1942425789819919</v>
      </c>
      <c r="K12" s="56">
        <v>1.193743386342877</v>
      </c>
      <c r="M12" s="48" t="s">
        <v>14</v>
      </c>
      <c r="N12" s="41">
        <f t="shared" si="0"/>
        <v>4.8970777237484858E-2</v>
      </c>
      <c r="O12" s="42"/>
      <c r="P12" s="42">
        <f t="shared" si="1"/>
        <v>9.4584256546126011E-2</v>
      </c>
      <c r="Q12" s="42"/>
      <c r="R12" s="43">
        <f t="shared" si="2"/>
        <v>-0.11921977739952896</v>
      </c>
      <c r="T12" s="30">
        <v>10</v>
      </c>
      <c r="U12" s="63">
        <f>Chile!$H$31*B12</f>
        <v>2.7407872990355894E-2</v>
      </c>
      <c r="V12" s="61">
        <f>(Chile!H28-Chile!$H$31)*B12</f>
        <v>7.4786640451439498E-2</v>
      </c>
      <c r="W12" s="61">
        <f>(N11-Chile!H28)*B12</f>
        <v>1.3793206358740966</v>
      </c>
      <c r="X12" s="61">
        <f t="shared" si="3"/>
        <v>1.4477225284765232</v>
      </c>
      <c r="Y12" s="61">
        <f>($N$14-Chile!$H$31)*B12</f>
        <v>6.3847478490129542E-3</v>
      </c>
      <c r="Z12" s="61">
        <f>(Chile!$H$31-N11)*B12</f>
        <v>-1.4541072763255358</v>
      </c>
      <c r="AA12" s="61"/>
      <c r="AB12" s="61">
        <f>Chile!$I$31*E12</f>
        <v>0.14253045016672111</v>
      </c>
      <c r="AC12" s="61">
        <f>(Chile!I28-Chile!$I$31)*E12</f>
        <v>4.8836174066504832E-2</v>
      </c>
      <c r="AD12" s="61">
        <f>(P11-Chile!I28)*E12</f>
        <v>-8.171839586943544E-2</v>
      </c>
      <c r="AE12" s="61">
        <f t="shared" si="4"/>
        <v>5.4541538576235699E-2</v>
      </c>
      <c r="AF12" s="61">
        <f>($P$14-Chile!$I$31)*E12</f>
        <v>-8.7423760379166299E-2</v>
      </c>
      <c r="AG12" s="61">
        <f>(Chile!$I$31-P11)*E12</f>
        <v>3.2882221802930607E-2</v>
      </c>
      <c r="AH12" s="61"/>
      <c r="AI12" s="61">
        <f>Chile!$J$31*H12</f>
        <v>-2.5924353632937797E-2</v>
      </c>
      <c r="AJ12" s="61">
        <f>(Chile!J28-Chile!$J$31)*H12</f>
        <v>0.64515789061502038</v>
      </c>
      <c r="AK12" s="61">
        <f>(R11-Chile!J28)*H12</f>
        <v>-1.6333581773066377</v>
      </c>
      <c r="AL12" s="61">
        <f t="shared" si="5"/>
        <v>-0.86006429279140284</v>
      </c>
      <c r="AM12" s="61">
        <f>($R$14-Chile!$J$31)*H12</f>
        <v>-0.12813599390021452</v>
      </c>
      <c r="AN12" s="64">
        <f>(Chile!$J$31-AP!R11)*H12</f>
        <v>-1.261312874639608E-2</v>
      </c>
    </row>
    <row r="13" spans="1:40" x14ac:dyDescent="0.25">
      <c r="A13" s="50">
        <v>11</v>
      </c>
      <c r="B13" s="54">
        <v>42.929280799562541</v>
      </c>
      <c r="C13" s="54">
        <v>42.123085033332856</v>
      </c>
      <c r="D13" s="54">
        <v>41.734779058621307</v>
      </c>
      <c r="E13" s="54">
        <v>45.031561046563354</v>
      </c>
      <c r="F13" s="54">
        <v>46.917643157467715</v>
      </c>
      <c r="G13" s="54">
        <v>48.30217893336922</v>
      </c>
      <c r="H13" s="54">
        <v>49.290837769264037</v>
      </c>
      <c r="I13" s="54">
        <v>41.191455769497281</v>
      </c>
      <c r="J13" s="54">
        <v>41.537111945004447</v>
      </c>
      <c r="K13" s="56">
        <v>43.414395062576084</v>
      </c>
      <c r="M13" s="48" t="s">
        <v>15</v>
      </c>
      <c r="N13" s="41">
        <f t="shared" si="0"/>
        <v>0.29215936834880102</v>
      </c>
      <c r="O13" s="42"/>
      <c r="P13" s="42">
        <f t="shared" si="1"/>
        <v>7.0613904840124073E-2</v>
      </c>
      <c r="Q13" s="42"/>
      <c r="R13" s="43">
        <f t="shared" si="2"/>
        <v>-3.0638361841393638E-2</v>
      </c>
      <c r="T13" s="30">
        <v>11</v>
      </c>
      <c r="U13" s="63">
        <f>Chile!$H$31*B13</f>
        <v>1.9078829349721771</v>
      </c>
      <c r="V13" s="61">
        <f>(Chile!H29-Chile!$H$31)*B13</f>
        <v>0.31200596116174784</v>
      </c>
      <c r="W13" s="61">
        <f>(N12-Chile!H29)*B13</f>
        <v>-0.11760864913311185</v>
      </c>
      <c r="X13" s="61">
        <f t="shared" si="3"/>
        <v>-0.25004985355471387</v>
      </c>
      <c r="Y13" s="61">
        <f>($N$14-Chile!$H$31)*B13</f>
        <v>0.44444716558334985</v>
      </c>
      <c r="Z13" s="61">
        <f>(Chile!$H$31-N12)*B13</f>
        <v>-0.194397312028636</v>
      </c>
      <c r="AA13" s="61"/>
      <c r="AB13" s="61">
        <f>Chile!$I$31*E13</f>
        <v>3.0589591580757882</v>
      </c>
      <c r="AC13" s="61">
        <f>(Chile!I29-Chile!$I$31)*E13</f>
        <v>3.0201279602453956</v>
      </c>
      <c r="AD13" s="61">
        <f>(P12-Chile!I29)*E13</f>
        <v>-1.819810395620501</v>
      </c>
      <c r="AE13" s="61">
        <f t="shared" si="4"/>
        <v>3.0765882992816649</v>
      </c>
      <c r="AF13" s="61">
        <f>($P$14-Chile!$I$31)*E13</f>
        <v>-1.8762707346567702</v>
      </c>
      <c r="AG13" s="61">
        <f>(Chile!$I$31-P12)*E13</f>
        <v>-1.2003175646248949</v>
      </c>
      <c r="AH13" s="61"/>
      <c r="AI13" s="61">
        <f>Chile!$J$31*H13</f>
        <v>-0.57876335621515196</v>
      </c>
      <c r="AJ13" s="61">
        <f>(Chile!J29-Chile!$J$31)*H13</f>
        <v>-0.51542852281799001</v>
      </c>
      <c r="AK13" s="61">
        <f>(R12-Chile!J29)*H13</f>
        <v>-4.7822508276548117</v>
      </c>
      <c r="AL13" s="61">
        <f t="shared" si="5"/>
        <v>-2.4370326037230967</v>
      </c>
      <c r="AM13" s="61">
        <f>($R$14-Chile!$J$31)*H13</f>
        <v>-2.8606467467497048</v>
      </c>
      <c r="AN13" s="64">
        <f>(Chile!$J$31-AP!R12)*H13</f>
        <v>0.55641823309548744</v>
      </c>
    </row>
    <row r="14" spans="1:40" x14ac:dyDescent="0.25">
      <c r="A14" s="50">
        <v>12</v>
      </c>
      <c r="B14" s="54">
        <v>9.4394415927494499</v>
      </c>
      <c r="C14" s="54">
        <v>10.31980705600561</v>
      </c>
      <c r="D14" s="54">
        <v>13.020868979170411</v>
      </c>
      <c r="E14" s="54">
        <v>12.197262886052529</v>
      </c>
      <c r="F14" s="54">
        <v>15.305462002724477</v>
      </c>
      <c r="G14" s="54">
        <v>14.180789617527667</v>
      </c>
      <c r="H14" s="54">
        <v>13.05855924679822</v>
      </c>
      <c r="I14" s="54">
        <v>12.742073629530012</v>
      </c>
      <c r="J14" s="54">
        <v>11.401582822945429</v>
      </c>
      <c r="K14" s="56">
        <v>12.658466383467539</v>
      </c>
      <c r="M14" s="47" t="s">
        <v>29</v>
      </c>
      <c r="N14" s="44">
        <f t="shared" si="0"/>
        <v>5.4795469589592978E-2</v>
      </c>
      <c r="O14" s="45"/>
      <c r="P14" s="45">
        <f t="shared" si="1"/>
        <v>2.6263544854598735E-2</v>
      </c>
      <c r="Q14" s="45"/>
      <c r="R14" s="46">
        <f t="shared" si="2"/>
        <v>-6.9777878782769379E-2</v>
      </c>
      <c r="T14" s="31">
        <v>12</v>
      </c>
      <c r="U14" s="65">
        <f>Chile!$H$31*B14</f>
        <v>0.41951202524354381</v>
      </c>
      <c r="V14" s="23">
        <f>(Chile!H30-Chile!$H$31)*B14</f>
        <v>0.19293930352241909</v>
      </c>
      <c r="W14" s="23">
        <f>(N13-Chile!H30)*B14</f>
        <v>2.1453699645371165</v>
      </c>
      <c r="X14" s="23">
        <f t="shared" si="3"/>
        <v>2.2405826585648381</v>
      </c>
      <c r="Y14" s="23">
        <f>($N$14-Chile!$H$31)*B14</f>
        <v>9.7726609494697761E-2</v>
      </c>
      <c r="Z14" s="23">
        <f>(Chile!$H$31-N13)*B14</f>
        <v>-2.3383092680595357</v>
      </c>
      <c r="AA14" s="23"/>
      <c r="AB14" s="23">
        <f>Chile!$I$31*E14</f>
        <v>0.82855064629378949</v>
      </c>
      <c r="AC14" s="23">
        <f>(Chile!I30-Chile!$I$31)*E14</f>
        <v>0.55780510734233191</v>
      </c>
      <c r="AD14" s="23">
        <f>(P13-Chile!I30)*E14</f>
        <v>-0.52505939289043102</v>
      </c>
      <c r="AE14" s="23">
        <f t="shared" si="4"/>
        <v>0.54095299983451739</v>
      </c>
      <c r="AF14" s="23">
        <f>($P$14-Chile!$I$31)*E14</f>
        <v>-0.50820728538261639</v>
      </c>
      <c r="AG14" s="23">
        <f>(Chile!$I$31-P13)*E14</f>
        <v>-3.2745714451900901E-2</v>
      </c>
      <c r="AH14" s="23"/>
      <c r="AI14" s="23">
        <f>Chile!$J$31*H14</f>
        <v>-0.15333104323343683</v>
      </c>
      <c r="AJ14" s="23">
        <f>(Chile!J30-Chile!$J$31)*H14</f>
        <v>-0.10586810008359399</v>
      </c>
      <c r="AK14" s="23">
        <f>(R13-Chile!J30)*H14</f>
        <v>-0.1408937200136498</v>
      </c>
      <c r="AL14" s="23">
        <f t="shared" si="5"/>
        <v>0.51110570087001772</v>
      </c>
      <c r="AM14" s="23">
        <f>($R$14-Chile!$J$31)*H14</f>
        <v>-0.75786752096726151</v>
      </c>
      <c r="AN14" s="66">
        <f>(Chile!$J$31-AP!R13)*H14</f>
        <v>-4.0358906247540345</v>
      </c>
    </row>
    <row r="15" spans="1:40" x14ac:dyDescent="0.25">
      <c r="A15" s="51">
        <v>13</v>
      </c>
      <c r="B15" s="57">
        <v>175.41938679915958</v>
      </c>
      <c r="C15" s="57">
        <v>177.13111523746036</v>
      </c>
      <c r="D15" s="57">
        <v>178.63541235217338</v>
      </c>
      <c r="E15" s="57">
        <v>185.03157447393798</v>
      </c>
      <c r="F15" s="57">
        <v>193.26857107742219</v>
      </c>
      <c r="G15" s="57">
        <v>190.99022198864566</v>
      </c>
      <c r="H15" s="57">
        <v>189.89115952965128</v>
      </c>
      <c r="I15" s="57">
        <v>158.23932272627621</v>
      </c>
      <c r="J15" s="57">
        <v>162.36124027314779</v>
      </c>
      <c r="K15" s="58">
        <v>176.64095721807175</v>
      </c>
    </row>
    <row r="17" spans="2:17" x14ac:dyDescent="0.25">
      <c r="B17" s="15"/>
      <c r="E17" s="15"/>
    </row>
    <row r="18" spans="2:17" x14ac:dyDescent="0.25">
      <c r="P18" s="15"/>
      <c r="Q18" s="15"/>
    </row>
    <row r="22" spans="2:17" x14ac:dyDescent="0.25">
      <c r="H22" s="15"/>
    </row>
    <row r="23" spans="2:17" x14ac:dyDescent="0.25">
      <c r="H23" s="15"/>
    </row>
    <row r="24" spans="2:17" x14ac:dyDescent="0.25">
      <c r="H24" s="15"/>
    </row>
    <row r="32" spans="2:17" x14ac:dyDescent="0.25">
      <c r="B32" s="19"/>
    </row>
  </sheetData>
  <mergeCells count="4">
    <mergeCell ref="A1:K1"/>
    <mergeCell ref="AB1:AG1"/>
    <mergeCell ref="AI1:AN1"/>
    <mergeCell ref="U1:Z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Normal="100" workbookViewId="0">
      <selection activeCell="L19" sqref="L19"/>
    </sheetView>
  </sheetViews>
  <sheetFormatPr defaultColWidth="9.21875" defaultRowHeight="13.8" x14ac:dyDescent="0.25"/>
  <cols>
    <col min="1" max="1" width="9.21875" style="1"/>
    <col min="2" max="2" width="8.44140625" style="1" bestFit="1" customWidth="1"/>
    <col min="3" max="3" width="9.21875" style="1" bestFit="1" customWidth="1"/>
    <col min="4" max="4" width="10.21875" style="1" bestFit="1" customWidth="1"/>
    <col min="5" max="6" width="9.21875" style="1" bestFit="1" customWidth="1"/>
    <col min="7" max="7" width="9.77734375" style="1" bestFit="1" customWidth="1"/>
    <col min="8" max="11" width="9.21875" style="1" bestFit="1" customWidth="1"/>
    <col min="12" max="12" width="9.21875" style="1"/>
    <col min="13" max="13" width="4" style="1" bestFit="1" customWidth="1"/>
    <col min="14" max="14" width="10.77734375" style="1" bestFit="1" customWidth="1"/>
    <col min="15" max="15" width="1.77734375" style="1" customWidth="1"/>
    <col min="16" max="16" width="10.77734375" style="1" bestFit="1" customWidth="1"/>
    <col min="17" max="17" width="1.77734375" style="1" customWidth="1"/>
    <col min="18" max="21" width="10.77734375" style="1" bestFit="1" customWidth="1"/>
    <col min="22" max="24" width="9.21875" style="1"/>
    <col min="25" max="25" width="6.21875" style="1" bestFit="1" customWidth="1"/>
    <col min="26" max="26" width="9.21875" style="1"/>
    <col min="27" max="27" width="1.77734375" style="1" customWidth="1"/>
    <col min="28" max="33" width="9.21875" style="1"/>
    <col min="34" max="34" width="1.77734375" style="1" customWidth="1"/>
    <col min="35" max="16384" width="9.21875" style="1"/>
  </cols>
  <sheetData>
    <row r="1" spans="1:40" ht="15.6" x14ac:dyDescent="0.25">
      <c r="A1" s="84" t="s">
        <v>52</v>
      </c>
      <c r="B1" s="84" t="s">
        <v>0</v>
      </c>
      <c r="C1" s="84" t="s">
        <v>0</v>
      </c>
      <c r="D1" s="84" t="s">
        <v>0</v>
      </c>
      <c r="E1" s="84" t="s">
        <v>0</v>
      </c>
      <c r="F1" s="84" t="s">
        <v>0</v>
      </c>
      <c r="G1" s="84" t="s">
        <v>0</v>
      </c>
      <c r="H1" s="84" t="s">
        <v>0</v>
      </c>
      <c r="I1" s="84" t="s">
        <v>0</v>
      </c>
      <c r="J1" s="84" t="s">
        <v>0</v>
      </c>
      <c r="K1" s="84" t="s">
        <v>0</v>
      </c>
      <c r="N1" s="2" t="s">
        <v>1</v>
      </c>
      <c r="O1" s="3"/>
      <c r="P1" s="3" t="s">
        <v>2</v>
      </c>
      <c r="Q1" s="3"/>
      <c r="R1" s="4" t="s">
        <v>3</v>
      </c>
      <c r="U1" s="83" t="s">
        <v>1</v>
      </c>
      <c r="V1" s="83"/>
      <c r="W1" s="83"/>
      <c r="X1" s="83"/>
      <c r="Y1" s="83"/>
      <c r="Z1" s="83"/>
      <c r="AA1" s="9"/>
      <c r="AB1" s="83" t="s">
        <v>2</v>
      </c>
      <c r="AC1" s="83"/>
      <c r="AD1" s="83"/>
      <c r="AE1" s="83"/>
      <c r="AF1" s="83"/>
      <c r="AG1" s="83"/>
      <c r="AH1" s="9"/>
      <c r="AI1" s="83" t="s">
        <v>3</v>
      </c>
      <c r="AJ1" s="83"/>
      <c r="AK1" s="83"/>
      <c r="AL1" s="83"/>
      <c r="AM1" s="83"/>
      <c r="AN1" s="83"/>
    </row>
    <row r="2" spans="1:40" ht="15.6" x14ac:dyDescent="0.3">
      <c r="A2" s="52" t="s">
        <v>36</v>
      </c>
      <c r="B2" s="52">
        <v>41275</v>
      </c>
      <c r="C2" s="52">
        <v>41640</v>
      </c>
      <c r="D2" s="52">
        <v>42005</v>
      </c>
      <c r="E2" s="52">
        <v>42370</v>
      </c>
      <c r="F2" s="52">
        <v>42736</v>
      </c>
      <c r="G2" s="52">
        <v>43101</v>
      </c>
      <c r="H2" s="52">
        <v>43466</v>
      </c>
      <c r="I2" s="52">
        <v>43831</v>
      </c>
      <c r="J2" s="52">
        <v>44197</v>
      </c>
      <c r="K2" s="52">
        <v>44562</v>
      </c>
      <c r="M2" s="47" t="s">
        <v>4</v>
      </c>
      <c r="N2" s="38">
        <f t="shared" ref="N2:N14" si="0">(E3-B3)/B3</f>
        <v>0.16218191462618459</v>
      </c>
      <c r="O2" s="39"/>
      <c r="P2" s="39">
        <f t="shared" ref="P2:P14" si="1">(H3-E3)/E3</f>
        <v>-2.8209649165498923E-2</v>
      </c>
      <c r="Q2" s="39"/>
      <c r="R2" s="40">
        <f t="shared" ref="R2:R14" si="2">(K3-H3)/H3</f>
        <v>-0.32505561920475462</v>
      </c>
      <c r="T2" s="9" t="s">
        <v>36</v>
      </c>
      <c r="U2" s="10" t="s">
        <v>30</v>
      </c>
      <c r="V2" s="9" t="s">
        <v>31</v>
      </c>
      <c r="W2" s="9" t="s">
        <v>32</v>
      </c>
      <c r="X2" s="9" t="s">
        <v>33</v>
      </c>
      <c r="Y2" s="11" t="s">
        <v>35</v>
      </c>
      <c r="Z2" s="9" t="s">
        <v>34</v>
      </c>
      <c r="AA2" s="9"/>
      <c r="AB2" s="9" t="s">
        <v>30</v>
      </c>
      <c r="AC2" s="9" t="s">
        <v>31</v>
      </c>
      <c r="AD2" s="9" t="s">
        <v>32</v>
      </c>
      <c r="AE2" s="9" t="s">
        <v>33</v>
      </c>
      <c r="AF2" s="11" t="s">
        <v>35</v>
      </c>
      <c r="AG2" s="9" t="s">
        <v>34</v>
      </c>
      <c r="AH2" s="9"/>
      <c r="AI2" s="9" t="s">
        <v>30</v>
      </c>
      <c r="AJ2" s="9" t="s">
        <v>31</v>
      </c>
      <c r="AK2" s="9" t="s">
        <v>32</v>
      </c>
      <c r="AL2" s="9" t="s">
        <v>33</v>
      </c>
      <c r="AM2" s="11" t="s">
        <v>35</v>
      </c>
      <c r="AN2" s="4" t="s">
        <v>34</v>
      </c>
    </row>
    <row r="3" spans="1:40" x14ac:dyDescent="0.25">
      <c r="A3" s="49">
        <v>1</v>
      </c>
      <c r="B3" s="54">
        <v>53.783083289436497</v>
      </c>
      <c r="C3" s="54">
        <v>55.195043157235794</v>
      </c>
      <c r="D3" s="54">
        <v>60.819537648652023</v>
      </c>
      <c r="E3" s="54">
        <v>62.505726711816862</v>
      </c>
      <c r="F3" s="54">
        <v>67.956492845988876</v>
      </c>
      <c r="G3" s="54">
        <v>64.113155257497638</v>
      </c>
      <c r="H3" s="54">
        <v>60.742462090441954</v>
      </c>
      <c r="I3" s="54">
        <v>45.59830475504279</v>
      </c>
      <c r="J3" s="54">
        <v>44.620547918523549</v>
      </c>
      <c r="K3" s="55">
        <v>40.997783463612009</v>
      </c>
      <c r="M3" s="47" t="s">
        <v>5</v>
      </c>
      <c r="N3" s="41">
        <f t="shared" si="0"/>
        <v>0.88566981727662364</v>
      </c>
      <c r="O3" s="42"/>
      <c r="P3" s="42">
        <f t="shared" si="1"/>
        <v>-0.34252432073519251</v>
      </c>
      <c r="Q3" s="42"/>
      <c r="R3" s="43">
        <f t="shared" si="2"/>
        <v>-0.2947421546813152</v>
      </c>
      <c r="T3" s="29">
        <v>1</v>
      </c>
      <c r="U3" s="60">
        <f>Chile!$H$31*B3</f>
        <v>2.3902526407837885</v>
      </c>
      <c r="V3" s="61">
        <f>(Chile!H19-Chile!$H$31)*B3</f>
        <v>-0.53626892440426877</v>
      </c>
      <c r="W3" s="61">
        <f>(N2-Chile!H19)*B3</f>
        <v>6.8686597060008454</v>
      </c>
      <c r="X3" s="61">
        <f t="shared" ref="X3:X14" si="3">(N2-$N$14)*B3</f>
        <v>8.5327583134047469</v>
      </c>
      <c r="Y3" s="61">
        <f>($N$14-Chile!$H$31)*B3</f>
        <v>-2.2003675318081712</v>
      </c>
      <c r="Z3" s="61">
        <f>(Chile!$H$31-N2)*B3</f>
        <v>-6.3323907815965761</v>
      </c>
      <c r="AA3" s="61"/>
      <c r="AB3" s="61">
        <f>Chile!$I$31*E3</f>
        <v>4.2459657341123087</v>
      </c>
      <c r="AC3" s="61">
        <f>(Chile!I19-Chile!$I$31)*E3</f>
        <v>-4.8856912949052775</v>
      </c>
      <c r="AD3" s="61">
        <f>(P2-Chile!I19)*E3</f>
        <v>-1.1235390605819389</v>
      </c>
      <c r="AE3" s="61">
        <f t="shared" ref="AE3:AE14" si="4">(P2-$P$14)*E3</f>
        <v>-4.2205591763810917</v>
      </c>
      <c r="AF3" s="61">
        <f>($P$14-Chile!$I$31)*E3</f>
        <v>-1.7886711791061247</v>
      </c>
      <c r="AG3" s="61">
        <f>(Chile!$I$31-P2)*E3</f>
        <v>6.0092303554872171</v>
      </c>
      <c r="AH3" s="61"/>
      <c r="AI3" s="61">
        <f>Chile!$J$31*H3</f>
        <v>-0.71322608450687586</v>
      </c>
      <c r="AJ3" s="61">
        <f>(Chile!J19-Chile!$J$31)*H3</f>
        <v>-11.990291468749975</v>
      </c>
      <c r="AK3" s="61">
        <f>(R2-Chile!J19)*H3</f>
        <v>-7.0411610735730932</v>
      </c>
      <c r="AL3" s="61">
        <f t="shared" ref="AL3:AL14" si="5">(R2-$R$14)*H3</f>
        <v>-9.2607666830882049</v>
      </c>
      <c r="AM3" s="61">
        <f>($R$14-Chile!$J$31)*H3</f>
        <v>-9.7706858592348631</v>
      </c>
      <c r="AN3" s="62">
        <f>(Chile!$J$31-AP!R2)*H3</f>
        <v>14.242814461425883</v>
      </c>
    </row>
    <row r="4" spans="1:40" x14ac:dyDescent="0.25">
      <c r="A4" s="50">
        <v>2</v>
      </c>
      <c r="B4" s="54">
        <v>0.33788702093774059</v>
      </c>
      <c r="C4" s="54">
        <v>0.3396152270260604</v>
      </c>
      <c r="D4" s="54">
        <v>0.22572845995508797</v>
      </c>
      <c r="E4" s="54">
        <v>0.63714335703181202</v>
      </c>
      <c r="F4" s="54">
        <v>0.42158178490077969</v>
      </c>
      <c r="G4" s="54">
        <v>0.48260745722341886</v>
      </c>
      <c r="H4" s="54">
        <v>0.41890626145355037</v>
      </c>
      <c r="I4" s="54">
        <v>0.1968871245311837</v>
      </c>
      <c r="J4" s="54">
        <v>0.15395254285605173</v>
      </c>
      <c r="K4" s="56">
        <v>0.29543692734323657</v>
      </c>
      <c r="L4" s="12"/>
      <c r="M4" s="47" t="s">
        <v>6</v>
      </c>
      <c r="N4" s="41">
        <f t="shared" si="0"/>
        <v>-0.10237281157737524</v>
      </c>
      <c r="O4" s="42"/>
      <c r="P4" s="42">
        <f t="shared" si="1"/>
        <v>7.5433737414530785E-2</v>
      </c>
      <c r="Q4" s="42"/>
      <c r="R4" s="43">
        <f t="shared" si="2"/>
        <v>-2.5686603980973714E-2</v>
      </c>
      <c r="T4" s="30">
        <v>2</v>
      </c>
      <c r="U4" s="63">
        <f>Chile!$H$31*B4</f>
        <v>1.5016531122558919E-2</v>
      </c>
      <c r="V4" s="61">
        <f>(Chile!H20-Chile!$H$31)*B4</f>
        <v>-8.3982406398322565E-2</v>
      </c>
      <c r="W4" s="61">
        <f>(N3-Chile!H20)*B4</f>
        <v>0.36822221136983507</v>
      </c>
      <c r="X4" s="61">
        <f t="shared" si="3"/>
        <v>0.29806340125530562</v>
      </c>
      <c r="Y4" s="61">
        <f>($N$14-Chile!$H$31)*B4</f>
        <v>-1.3823596283793156E-2</v>
      </c>
      <c r="Z4" s="61">
        <f>(Chile!$H$31-N3)*B4</f>
        <v>-0.28423980497151247</v>
      </c>
      <c r="AA4" s="61"/>
      <c r="AB4" s="61">
        <f>Chile!$I$31*E4</f>
        <v>4.328065609327468E-2</v>
      </c>
      <c r="AC4" s="61">
        <f>(Chile!I20-Chile!$I$31)*E4</f>
        <v>3.4465063994007186E-2</v>
      </c>
      <c r="AD4" s="61">
        <f>(P3-Chile!I20)*E4</f>
        <v>-0.29598281566554352</v>
      </c>
      <c r="AE4" s="61">
        <f t="shared" si="4"/>
        <v>-0.24328518291929951</v>
      </c>
      <c r="AF4" s="61">
        <f>($P$14-Chile!$I$31)*E4</f>
        <v>-1.8232568752236809E-2</v>
      </c>
      <c r="AG4" s="61">
        <f>(Chile!$I$31-P3)*E4</f>
        <v>0.26151775167153635</v>
      </c>
      <c r="AH4" s="61"/>
      <c r="AI4" s="61">
        <f>Chile!$J$31*H4</f>
        <v>-4.9187152174877463E-3</v>
      </c>
      <c r="AJ4" s="61">
        <f>(Chile!J20-Chile!$J$31)*H4</f>
        <v>7.0958425149334439E-2</v>
      </c>
      <c r="AK4" s="61">
        <f>(R3-Chile!J20)*H4</f>
        <v>-0.18950904404216051</v>
      </c>
      <c r="AL4" s="61">
        <f t="shared" si="5"/>
        <v>-5.1167747927949661E-2</v>
      </c>
      <c r="AM4" s="61">
        <f>($R$14-Chile!$J$31)*H4</f>
        <v>-6.7382870964876412E-2</v>
      </c>
      <c r="AN4" s="64">
        <f>(Chile!$J$31-AP!R3)*H4</f>
        <v>1.9643689909915777E-2</v>
      </c>
    </row>
    <row r="5" spans="1:40" x14ac:dyDescent="0.25">
      <c r="A5" s="50">
        <v>3</v>
      </c>
      <c r="B5" s="54">
        <v>55.30509545546176</v>
      </c>
      <c r="C5" s="54">
        <v>54.121864264240429</v>
      </c>
      <c r="D5" s="54">
        <v>53.957666599228908</v>
      </c>
      <c r="E5" s="54">
        <v>49.643357339131022</v>
      </c>
      <c r="F5" s="54">
        <v>52.102870766172423</v>
      </c>
      <c r="G5" s="54">
        <v>52.355403061753471</v>
      </c>
      <c r="H5" s="54">
        <v>53.388141321026751</v>
      </c>
      <c r="I5" s="54">
        <v>43.304599855921332</v>
      </c>
      <c r="J5" s="54">
        <v>43.18706605257092</v>
      </c>
      <c r="K5" s="56">
        <v>52.016781277633278</v>
      </c>
      <c r="L5" s="12"/>
      <c r="M5" s="48" t="s">
        <v>7</v>
      </c>
      <c r="N5" s="41">
        <f t="shared" si="0"/>
        <v>0.66522025367664017</v>
      </c>
      <c r="O5" s="42"/>
      <c r="P5" s="42">
        <f t="shared" si="1"/>
        <v>-5.5311002183626452E-2</v>
      </c>
      <c r="Q5" s="42"/>
      <c r="R5" s="43">
        <f t="shared" si="2"/>
        <v>0.16370896622940179</v>
      </c>
      <c r="T5" s="30">
        <v>3</v>
      </c>
      <c r="U5" s="63">
        <f>Chile!$H$31*B5</f>
        <v>2.4578946087901388</v>
      </c>
      <c r="V5" s="61">
        <f>(Chile!H21-Chile!$H$31)*B5</f>
        <v>-3.3185097035131568</v>
      </c>
      <c r="W5" s="61">
        <f>(N4-Chile!H21)*B5</f>
        <v>-4.8011230216077205</v>
      </c>
      <c r="X5" s="61">
        <f t="shared" si="3"/>
        <v>-5.8569968005707675</v>
      </c>
      <c r="Y5" s="61">
        <f>($N$14-Chile!$H$31)*B5</f>
        <v>-2.2626359245501098</v>
      </c>
      <c r="Z5" s="61">
        <f>(Chile!$H$31-N4)*B5</f>
        <v>8.1196327251208782</v>
      </c>
      <c r="AA5" s="61"/>
      <c r="AB5" s="61">
        <f>Chile!$I$31*E5</f>
        <v>3.3722349179310296</v>
      </c>
      <c r="AC5" s="61">
        <f>(Chile!I21-Chile!$I$31)*E5</f>
        <v>-4.1352260101003502</v>
      </c>
      <c r="AD5" s="61">
        <f>(P4-Chile!I21)*E5</f>
        <v>4.5077750740650488</v>
      </c>
      <c r="AE5" s="61">
        <f t="shared" si="4"/>
        <v>1.7931491781904434</v>
      </c>
      <c r="AF5" s="61">
        <f>($P$14-Chile!$I$31)*E5</f>
        <v>-1.4206001142257441</v>
      </c>
      <c r="AG5" s="61">
        <f>(Chile!$I$31-P4)*E5</f>
        <v>-0.37254906396469939</v>
      </c>
      <c r="AH5" s="61"/>
      <c r="AI5" s="61">
        <f>Chile!$J$31*H5</f>
        <v>-0.62687309145948067</v>
      </c>
      <c r="AJ5" s="61">
        <f>(Chile!J21-Chile!$J$31)*H5</f>
        <v>0.26103175796625394</v>
      </c>
      <c r="AK5" s="61">
        <f>(R4-Chile!J21)*H5</f>
        <v>-1.0055187099002463</v>
      </c>
      <c r="AL5" s="61">
        <f t="shared" si="5"/>
        <v>7.8432248316203044</v>
      </c>
      <c r="AM5" s="61">
        <f>($R$14-Chile!$J$31)*H5</f>
        <v>-8.5877117835542975</v>
      </c>
      <c r="AN5" s="64">
        <f>(Chile!$J$31-AP!R4)*H5</f>
        <v>5.509184535559938</v>
      </c>
    </row>
    <row r="6" spans="1:40" x14ac:dyDescent="0.25">
      <c r="A6" s="50">
        <v>4</v>
      </c>
      <c r="B6" s="54">
        <v>2.5151409894049044</v>
      </c>
      <c r="C6" s="54">
        <v>4.1788728489230467</v>
      </c>
      <c r="D6" s="54">
        <v>4.1689141601668327</v>
      </c>
      <c r="E6" s="54">
        <v>4.1882637164093506</v>
      </c>
      <c r="F6" s="54">
        <v>6.3083175506038875</v>
      </c>
      <c r="G6" s="54">
        <v>4.8412487735713237</v>
      </c>
      <c r="H6" s="54">
        <v>3.9566066528454296</v>
      </c>
      <c r="I6" s="54">
        <v>2.9760032548489352</v>
      </c>
      <c r="J6" s="54">
        <v>3.6416721846392441</v>
      </c>
      <c r="K6" s="56">
        <v>4.6043386377591284</v>
      </c>
      <c r="L6" s="12"/>
      <c r="M6" s="48" t="s">
        <v>8</v>
      </c>
      <c r="N6" s="41">
        <f t="shared" si="0"/>
        <v>1.9111182628844269E-2</v>
      </c>
      <c r="O6" s="42"/>
      <c r="P6" s="42">
        <f t="shared" si="1"/>
        <v>9.036970179830249E-2</v>
      </c>
      <c r="Q6" s="42"/>
      <c r="R6" s="43">
        <f t="shared" si="2"/>
        <v>-0.12059661262306144</v>
      </c>
      <c r="T6" s="30">
        <v>4</v>
      </c>
      <c r="U6" s="63">
        <f>Chile!$H$31*B6</f>
        <v>0.11177905810114463</v>
      </c>
      <c r="V6" s="61">
        <f>(Chile!H22-Chile!$H$31)*B6</f>
        <v>0.32737341985804824</v>
      </c>
      <c r="W6" s="61">
        <f>(N5-Chile!H22)*B6</f>
        <v>1.2339702490452533</v>
      </c>
      <c r="X6" s="61">
        <f t="shared" si="3"/>
        <v>1.6642428377966811</v>
      </c>
      <c r="Y6" s="61">
        <f>($N$14-Chile!$H$31)*B6</f>
        <v>-0.10289916889337966</v>
      </c>
      <c r="Z6" s="61">
        <f>(Chile!$H$31-N5)*B6</f>
        <v>-1.5613436689033016</v>
      </c>
      <c r="AA6" s="61"/>
      <c r="AB6" s="61">
        <f>Chile!$I$31*E6</f>
        <v>0.28450551910690786</v>
      </c>
      <c r="AC6" s="61">
        <f>(Chile!I22-Chile!$I$31)*E6</f>
        <v>0.22632668023185501</v>
      </c>
      <c r="AD6" s="61">
        <f>(P5-Chile!I22)*E6</f>
        <v>-0.74248926290268391</v>
      </c>
      <c r="AE6" s="61">
        <f t="shared" si="4"/>
        <v>-0.39631073878176265</v>
      </c>
      <c r="AF6" s="61">
        <f>($P$14-Chile!$I$31)*E6</f>
        <v>-0.11985184388906625</v>
      </c>
      <c r="AG6" s="61">
        <f>(Chile!$I$31-P5)*E6</f>
        <v>0.51616258267082893</v>
      </c>
      <c r="AH6" s="61"/>
      <c r="AI6" s="61">
        <f>Chile!$J$31*H6</f>
        <v>-4.645769983345549E-2</v>
      </c>
      <c r="AJ6" s="61">
        <f>(Chile!J22-Chile!$J$31)*H6</f>
        <v>0.12622592883008241</v>
      </c>
      <c r="AK6" s="61">
        <f>(R5-Chile!J22)*H6</f>
        <v>0.56796375591707193</v>
      </c>
      <c r="AL6" s="61">
        <f t="shared" si="5"/>
        <v>1.3306268547774176</v>
      </c>
      <c r="AM6" s="61">
        <f>($R$14-Chile!$J$31)*H6</f>
        <v>-0.63643717003026323</v>
      </c>
      <c r="AN6" s="64">
        <f>(Chile!$J$31-AP!R5)*H6</f>
        <v>0.33349812396854239</v>
      </c>
    </row>
    <row r="7" spans="1:40" x14ac:dyDescent="0.25">
      <c r="A7" s="50">
        <v>5</v>
      </c>
      <c r="B7" s="54">
        <v>33.836256514937901</v>
      </c>
      <c r="C7" s="54">
        <v>34.433514607472205</v>
      </c>
      <c r="D7" s="54">
        <v>32.878355937662533</v>
      </c>
      <c r="E7" s="54">
        <v>34.482907392671301</v>
      </c>
      <c r="F7" s="54">
        <v>30.167650384054838</v>
      </c>
      <c r="G7" s="54">
        <v>35.386713872809416</v>
      </c>
      <c r="H7" s="54">
        <v>37.599117450885487</v>
      </c>
      <c r="I7" s="54">
        <v>25.993781498520889</v>
      </c>
      <c r="J7" s="54">
        <v>28.73787000893665</v>
      </c>
      <c r="K7" s="56">
        <v>33.06479124869206</v>
      </c>
      <c r="L7" s="12"/>
      <c r="M7" s="48" t="s">
        <v>9</v>
      </c>
      <c r="N7" s="41">
        <f t="shared" si="0"/>
        <v>-5.4800207384033415E-3</v>
      </c>
      <c r="O7" s="42"/>
      <c r="P7" s="42">
        <f t="shared" si="1"/>
        <v>5.6260271598209129E-2</v>
      </c>
      <c r="Q7" s="42"/>
      <c r="R7" s="43">
        <f t="shared" si="2"/>
        <v>-0.24807145367359398</v>
      </c>
      <c r="T7" s="30">
        <v>5</v>
      </c>
      <c r="U7" s="63">
        <f>Chile!$H$31*B7</f>
        <v>1.503766547816217</v>
      </c>
      <c r="V7" s="61">
        <f>(Chile!H23-Chile!$H$31)*B7</f>
        <v>0.91733974504822102</v>
      </c>
      <c r="W7" s="61">
        <f>(N6-Chile!H23)*B7</f>
        <v>-1.7744554151310379</v>
      </c>
      <c r="X7" s="61">
        <f t="shared" si="3"/>
        <v>0.52718949949501503</v>
      </c>
      <c r="Y7" s="61">
        <f>($N$14-Chile!$H$31)*B7</f>
        <v>-1.3843051695778321</v>
      </c>
      <c r="Z7" s="61">
        <f>(Chile!$H$31-N6)*B7</f>
        <v>0.85711567008281708</v>
      </c>
      <c r="AA7" s="61"/>
      <c r="AB7" s="61">
        <f>Chile!$I$31*E7</f>
        <v>2.3423972634841883</v>
      </c>
      <c r="AC7" s="61">
        <f>(Chile!I23-Chile!$I$31)*E7</f>
        <v>-0.8950653456327885</v>
      </c>
      <c r="AD7" s="61">
        <f>(P6-Chile!I23)*E7</f>
        <v>1.6688781403627861</v>
      </c>
      <c r="AE7" s="61">
        <f t="shared" si="4"/>
        <v>1.760579701855584</v>
      </c>
      <c r="AF7" s="61">
        <f>($P$14-Chile!$I$31)*E7</f>
        <v>-0.98676690712558646</v>
      </c>
      <c r="AG7" s="61">
        <f>(Chile!$I$31-P6)*E7</f>
        <v>-0.77381279472999753</v>
      </c>
      <c r="AH7" s="61"/>
      <c r="AI7" s="61">
        <f>Chile!$J$31*H7</f>
        <v>-0.4414814677824675</v>
      </c>
      <c r="AJ7" s="61">
        <f>(Chile!J23-Chile!$J$31)*H7</f>
        <v>0.31744198444020438</v>
      </c>
      <c r="AK7" s="61">
        <f>(R6-Chile!J23)*H7</f>
        <v>-4.4102867188511636</v>
      </c>
      <c r="AL7" s="61">
        <f t="shared" si="5"/>
        <v>1.9551347605605569</v>
      </c>
      <c r="AM7" s="61">
        <f>($R$14-Chile!$J$31)*H7</f>
        <v>-6.047979494971516</v>
      </c>
      <c r="AN7" s="64">
        <f>(Chile!$J$31-AP!R6)*H7</f>
        <v>-8.0047451087088533</v>
      </c>
    </row>
    <row r="8" spans="1:40" x14ac:dyDescent="0.25">
      <c r="A8" s="50">
        <v>6</v>
      </c>
      <c r="B8" s="54">
        <v>73.799424659710866</v>
      </c>
      <c r="C8" s="54">
        <v>72.569159176817578</v>
      </c>
      <c r="D8" s="54">
        <v>74.267079991192574</v>
      </c>
      <c r="E8" s="54">
        <v>73.395002282093415</v>
      </c>
      <c r="F8" s="54">
        <v>69.700219930995743</v>
      </c>
      <c r="G8" s="54">
        <v>66.010117335897249</v>
      </c>
      <c r="H8" s="54">
        <v>77.52422504443517</v>
      </c>
      <c r="I8" s="54">
        <v>61.074512061298606</v>
      </c>
      <c r="J8" s="54">
        <v>62.548314944103801</v>
      </c>
      <c r="K8" s="56">
        <v>58.292677842743295</v>
      </c>
      <c r="L8" s="12"/>
      <c r="M8" s="48" t="s">
        <v>10</v>
      </c>
      <c r="N8" s="41">
        <f t="shared" si="0"/>
        <v>0.34182627514534075</v>
      </c>
      <c r="O8" s="42"/>
      <c r="P8" s="42">
        <f t="shared" si="1"/>
        <v>-0.1662665029840206</v>
      </c>
      <c r="Q8" s="42"/>
      <c r="R8" s="43">
        <f t="shared" si="2"/>
        <v>-0.17580038984530594</v>
      </c>
      <c r="T8" s="30">
        <v>6</v>
      </c>
      <c r="U8" s="63">
        <f>Chile!$H$31*B8</f>
        <v>3.2798281335396147</v>
      </c>
      <c r="V8" s="61">
        <f>(Chile!H24-Chile!$H$31)*B8</f>
        <v>6.9294700160599312E-2</v>
      </c>
      <c r="W8" s="61">
        <f>(N7-Chile!H24)*B8</f>
        <v>-3.7535452113176646</v>
      </c>
      <c r="X8" s="61">
        <f t="shared" si="3"/>
        <v>-0.66497664369463239</v>
      </c>
      <c r="Y8" s="61">
        <f>($N$14-Chile!$H$31)*B8</f>
        <v>-3.0192738674624331</v>
      </c>
      <c r="Z8" s="61">
        <f>(Chile!$H$31-N7)*B8</f>
        <v>3.6842505111570651</v>
      </c>
      <c r="AA8" s="61"/>
      <c r="AB8" s="61">
        <f>Chile!$I$31*E8</f>
        <v>4.9856658123766504</v>
      </c>
      <c r="AC8" s="61">
        <f>(Chile!I24-Chile!$I$31)*E8</f>
        <v>-1.2759298341778464</v>
      </c>
      <c r="AD8" s="61">
        <f>(P7-Chile!I24)*E8</f>
        <v>0.41948678414294993</v>
      </c>
      <c r="AE8" s="61">
        <f t="shared" si="4"/>
        <v>1.243836911154484</v>
      </c>
      <c r="AF8" s="61">
        <f>($P$14-Chile!$I$31)*E8</f>
        <v>-2.1002799611893805</v>
      </c>
      <c r="AG8" s="61">
        <f>(Chile!$I$31-P7)*E8</f>
        <v>0.8564430500348964</v>
      </c>
      <c r="AH8" s="61"/>
      <c r="AI8" s="61">
        <f>Chile!$J$31*H8</f>
        <v>-0.91027425593229006</v>
      </c>
      <c r="AJ8" s="61">
        <f>(Chile!J24-Chile!$J$31)*H8</f>
        <v>-0.60596083384489163</v>
      </c>
      <c r="AK8" s="61">
        <f>(R7-Chile!J24)*H8</f>
        <v>-17.715312111914692</v>
      </c>
      <c r="AL8" s="61">
        <f t="shared" si="5"/>
        <v>-5.8511684534197235</v>
      </c>
      <c r="AM8" s="61">
        <f>($R$14-Chile!$J$31)*H8</f>
        <v>-12.470104492339862</v>
      </c>
      <c r="AN8" s="64">
        <f>(Chile!$J$31-AP!R7)*H8</f>
        <v>-4.609087825691482</v>
      </c>
    </row>
    <row r="9" spans="1:40" x14ac:dyDescent="0.25">
      <c r="A9" s="50">
        <v>7</v>
      </c>
      <c r="B9" s="54">
        <v>14.104060567047254</v>
      </c>
      <c r="C9" s="54">
        <v>14.787039395690316</v>
      </c>
      <c r="D9" s="54">
        <v>16.702479231717003</v>
      </c>
      <c r="E9" s="54">
        <v>18.925199055105299</v>
      </c>
      <c r="F9" s="54">
        <v>16.127179625748948</v>
      </c>
      <c r="G9" s="54">
        <v>17.157264946453136</v>
      </c>
      <c r="H9" s="54">
        <v>15.77857238993645</v>
      </c>
      <c r="I9" s="54">
        <v>10.64438659629316</v>
      </c>
      <c r="J9" s="54">
        <v>10.360195483875671</v>
      </c>
      <c r="K9" s="56">
        <v>13.004693212583241</v>
      </c>
      <c r="L9" s="12"/>
      <c r="M9" s="48" t="s">
        <v>11</v>
      </c>
      <c r="N9" s="41">
        <f t="shared" si="0"/>
        <v>-0.10330247935703082</v>
      </c>
      <c r="O9" s="42"/>
      <c r="P9" s="42">
        <f t="shared" si="1"/>
        <v>-3.6701353749847968E-2</v>
      </c>
      <c r="Q9" s="42"/>
      <c r="R9" s="43">
        <f t="shared" si="2"/>
        <v>-0.10162101989492595</v>
      </c>
      <c r="T9" s="30">
        <v>7</v>
      </c>
      <c r="U9" s="63">
        <f>Chile!$H$31*B9</f>
        <v>0.6268191772259476</v>
      </c>
      <c r="V9" s="61">
        <f>(Chile!H25-Chile!$H$31)*B9</f>
        <v>2.4258999094947664</v>
      </c>
      <c r="W9" s="61">
        <f>(N8-Chile!H25)*B9</f>
        <v>1.7684194013373316</v>
      </c>
      <c r="X9" s="61">
        <f t="shared" si="3"/>
        <v>4.7713430707265427</v>
      </c>
      <c r="Y9" s="61">
        <f>($N$14-Chile!$H$31)*B9</f>
        <v>-0.57702375989444465</v>
      </c>
      <c r="Z9" s="61">
        <f>(Chile!$H$31-N8)*B9</f>
        <v>-4.194319310832098</v>
      </c>
      <c r="AA9" s="61"/>
      <c r="AB9" s="61">
        <f>Chile!$I$31*E9</f>
        <v>1.2855741533845777</v>
      </c>
      <c r="AC9" s="61">
        <f>(Chile!I25-Chile!$I$31)*E9</f>
        <v>1.6890458336838343</v>
      </c>
      <c r="AD9" s="61">
        <f>(P8-Chile!I25)*E9</f>
        <v>-6.1212466522372617</v>
      </c>
      <c r="AE9" s="61">
        <f t="shared" si="4"/>
        <v>-3.8906351110658002</v>
      </c>
      <c r="AF9" s="61">
        <f>($P$14-Chile!$I$31)*E9</f>
        <v>-0.54156570748762622</v>
      </c>
      <c r="AG9" s="61">
        <f>(Chile!$I$31-P8)*E9</f>
        <v>4.4322008185534267</v>
      </c>
      <c r="AH9" s="61"/>
      <c r="AI9" s="61">
        <f>Chile!$J$31*H9</f>
        <v>-0.18526890444491023</v>
      </c>
      <c r="AJ9" s="61">
        <f>(Chile!J25-Chile!$J$31)*H9</f>
        <v>-1.4847470124929978</v>
      </c>
      <c r="AK9" s="61">
        <f>(R8-Chile!J25)*H9</f>
        <v>-1.1038632604153005</v>
      </c>
      <c r="AL9" s="61">
        <f t="shared" si="5"/>
        <v>-5.0559149795781091E-2</v>
      </c>
      <c r="AM9" s="61">
        <f>($R$14-Chile!$J$31)*H9</f>
        <v>-2.5380511231125173</v>
      </c>
      <c r="AN9" s="64">
        <f>(Chile!$J$31-AP!R8)*H9</f>
        <v>4.816489288113381</v>
      </c>
    </row>
    <row r="10" spans="1:40" x14ac:dyDescent="0.25">
      <c r="A10" s="50">
        <v>8</v>
      </c>
      <c r="B10" s="54">
        <v>35.842987524655705</v>
      </c>
      <c r="C10" s="54">
        <v>35.554903132259668</v>
      </c>
      <c r="D10" s="54">
        <v>31.448223496612755</v>
      </c>
      <c r="E10" s="54">
        <v>32.140318045795645</v>
      </c>
      <c r="F10" s="54">
        <v>31.46034711639869</v>
      </c>
      <c r="G10" s="54">
        <v>31.771747561813623</v>
      </c>
      <c r="H10" s="54">
        <v>30.960724863564277</v>
      </c>
      <c r="I10" s="54">
        <v>24.60620904381183</v>
      </c>
      <c r="J10" s="54">
        <v>26.497125999707119</v>
      </c>
      <c r="K10" s="56">
        <v>27.814464426242683</v>
      </c>
      <c r="L10" s="12"/>
      <c r="M10" s="48" t="s">
        <v>12</v>
      </c>
      <c r="N10" s="41">
        <f t="shared" si="0"/>
        <v>0.39762732973950593</v>
      </c>
      <c r="O10" s="42"/>
      <c r="P10" s="42">
        <f t="shared" si="1"/>
        <v>-0.20390651957468972</v>
      </c>
      <c r="Q10" s="42"/>
      <c r="R10" s="43">
        <f t="shared" si="2"/>
        <v>-3.2665185133966012E-3</v>
      </c>
      <c r="T10" s="30">
        <v>8</v>
      </c>
      <c r="U10" s="63">
        <f>Chile!$H$31*B10</f>
        <v>1.5929506146631767</v>
      </c>
      <c r="V10" s="61">
        <f>(Chile!H26-Chile!$H$31)*B10</f>
        <v>-0.21540843986544567</v>
      </c>
      <c r="W10" s="61">
        <f>(N9-Chile!H26)*B10</f>
        <v>-5.0802116536577904</v>
      </c>
      <c r="X10" s="61">
        <f t="shared" si="3"/>
        <v>-3.8292157676903935</v>
      </c>
      <c r="Y10" s="61">
        <f>($N$14-Chile!$H$31)*B10</f>
        <v>-1.4664043258328425</v>
      </c>
      <c r="Z10" s="61">
        <f>(Chile!$H$31-N9)*B10</f>
        <v>5.2956200935232358</v>
      </c>
      <c r="AA10" s="61"/>
      <c r="AB10" s="61">
        <f>Chile!$I$31*E10</f>
        <v>2.1832669786418215</v>
      </c>
      <c r="AC10" s="61">
        <f>(Chile!I26-Chile!$I$31)*E10</f>
        <v>-1.0957043446286143</v>
      </c>
      <c r="AD10" s="61">
        <f>(P9-Chile!I26)*E10</f>
        <v>-2.2671558162445753</v>
      </c>
      <c r="AE10" s="61">
        <f t="shared" si="4"/>
        <v>-2.4431290642191161</v>
      </c>
      <c r="AF10" s="61">
        <f>($P$14-Chile!$I$31)*E10</f>
        <v>-0.91973109665407382</v>
      </c>
      <c r="AG10" s="61">
        <f>(Chile!$I$31-P9)*E10</f>
        <v>3.3628601608731898</v>
      </c>
      <c r="AH10" s="61"/>
      <c r="AI10" s="61">
        <f>Chile!$J$31*H10</f>
        <v>-0.36353476312922306</v>
      </c>
      <c r="AJ10" s="61">
        <f>(Chile!J26-Chile!$J$31)*H10</f>
        <v>1.4355655176240898</v>
      </c>
      <c r="AK10" s="61">
        <f>(R9-Chile!J26)*H10</f>
        <v>-4.2182911918164603</v>
      </c>
      <c r="AL10" s="61">
        <f t="shared" si="5"/>
        <v>2.1974398674294489</v>
      </c>
      <c r="AM10" s="61">
        <f>($R$14-Chile!$J$31)*H10</f>
        <v>-4.9801655416218198</v>
      </c>
      <c r="AN10" s="64">
        <f>(Chile!$J$31-AP!R9)*H10</f>
        <v>5.0881489574052914</v>
      </c>
    </row>
    <row r="11" spans="1:40" x14ac:dyDescent="0.25">
      <c r="A11" s="50">
        <v>9</v>
      </c>
      <c r="B11" s="54">
        <v>18.906057834442723</v>
      </c>
      <c r="C11" s="54">
        <v>20.906618420998068</v>
      </c>
      <c r="D11" s="54">
        <v>22.534631084912181</v>
      </c>
      <c r="E11" s="54">
        <v>26.423623127052849</v>
      </c>
      <c r="F11" s="54">
        <v>23.508502432164416</v>
      </c>
      <c r="G11" s="54">
        <v>20.768641262619703</v>
      </c>
      <c r="H11" s="54">
        <v>21.035674100662224</v>
      </c>
      <c r="I11" s="54">
        <v>21.341136058977515</v>
      </c>
      <c r="J11" s="54">
        <v>19.576696479744651</v>
      </c>
      <c r="K11" s="56">
        <v>20.966960681770633</v>
      </c>
      <c r="L11" s="12"/>
      <c r="M11" s="48" t="s">
        <v>13</v>
      </c>
      <c r="N11" s="41">
        <f t="shared" si="0"/>
        <v>-7.8538688507636567E-2</v>
      </c>
      <c r="O11" s="42"/>
      <c r="P11" s="42">
        <f t="shared" si="1"/>
        <v>-0.34729095732442056</v>
      </c>
      <c r="Q11" s="42"/>
      <c r="R11" s="43">
        <f t="shared" si="2"/>
        <v>0.54605793692042937</v>
      </c>
      <c r="T11" s="30">
        <v>9</v>
      </c>
      <c r="U11" s="63">
        <f>Chile!$H$31*B11</f>
        <v>0.84023175879289069</v>
      </c>
      <c r="V11" s="61">
        <f>(Chile!H27-Chile!$H$31)*B11</f>
        <v>0.50422565920510076</v>
      </c>
      <c r="W11" s="61">
        <f>(N10-Chile!H27)*B11</f>
        <v>6.1731078746121346</v>
      </c>
      <c r="X11" s="61">
        <f t="shared" si="3"/>
        <v>7.4508160727323292</v>
      </c>
      <c r="Y11" s="61">
        <f>($N$14-Chile!$H$31)*B11</f>
        <v>-0.77348253891509344</v>
      </c>
      <c r="Z11" s="61">
        <f>(Chile!$H$31-N10)*B11</f>
        <v>-6.6773335338172357</v>
      </c>
      <c r="AA11" s="61"/>
      <c r="AB11" s="61">
        <f>Chile!$I$31*E11</f>
        <v>1.794936308569522</v>
      </c>
      <c r="AC11" s="61">
        <f>(Chile!I27-Chile!$I$31)*E11</f>
        <v>2.6000526972428047E-2</v>
      </c>
      <c r="AD11" s="61">
        <f>(P10-Chile!I27)*E11</f>
        <v>-7.2088858619325764</v>
      </c>
      <c r="AE11" s="61">
        <f t="shared" si="4"/>
        <v>-6.4267438480716148</v>
      </c>
      <c r="AF11" s="61">
        <f>($P$14-Chile!$I$31)*E11</f>
        <v>-0.75614148688853289</v>
      </c>
      <c r="AG11" s="61">
        <f>(Chile!$I$31-P10)*E11</f>
        <v>7.1828853349601482</v>
      </c>
      <c r="AH11" s="61"/>
      <c r="AI11" s="61">
        <f>Chile!$J$31*H11</f>
        <v>-0.24699676235446541</v>
      </c>
      <c r="AJ11" s="61">
        <f>(Chile!J27-Chile!$J$31)*H11</f>
        <v>2.2005621154476858</v>
      </c>
      <c r="AK11" s="61">
        <f>(R10-Chile!J27)*H11</f>
        <v>-2.0222787719848108</v>
      </c>
      <c r="AL11" s="61">
        <f t="shared" si="5"/>
        <v>3.5619618510740239</v>
      </c>
      <c r="AM11" s="61">
        <f>($R$14-Chile!$J$31)*H11</f>
        <v>-3.3836785076111493</v>
      </c>
      <c r="AN11" s="64">
        <f>(Chile!$J$31-AP!R10)*H11</f>
        <v>-4.9711750426587651</v>
      </c>
    </row>
    <row r="12" spans="1:40" x14ac:dyDescent="0.25">
      <c r="A12" s="50">
        <v>10</v>
      </c>
      <c r="B12" s="54">
        <v>3.3524142911974324</v>
      </c>
      <c r="C12" s="54">
        <v>2.1340917626504989</v>
      </c>
      <c r="D12" s="54">
        <v>1.6226296176716044</v>
      </c>
      <c r="E12" s="54">
        <v>3.089120069432528</v>
      </c>
      <c r="F12" s="54">
        <v>2.0426281082532038</v>
      </c>
      <c r="G12" s="54">
        <v>2.4644022267418726</v>
      </c>
      <c r="H12" s="54">
        <v>2.0162966032292249</v>
      </c>
      <c r="I12" s="54">
        <v>1.6056679658880217</v>
      </c>
      <c r="J12" s="54">
        <v>1.6452810259681094</v>
      </c>
      <c r="K12" s="56">
        <v>3.117311366608245</v>
      </c>
      <c r="L12" s="12"/>
      <c r="M12" s="48" t="s">
        <v>14</v>
      </c>
      <c r="N12" s="41">
        <f t="shared" si="0"/>
        <v>-8.7762974953535577E-2</v>
      </c>
      <c r="O12" s="42"/>
      <c r="P12" s="42">
        <f t="shared" si="1"/>
        <v>0.13966472756291962</v>
      </c>
      <c r="Q12" s="42"/>
      <c r="R12" s="43">
        <f t="shared" si="2"/>
        <v>-0.19094576297853308</v>
      </c>
      <c r="T12" s="30">
        <v>10</v>
      </c>
      <c r="U12" s="63">
        <f>Chile!$H$31*B12</f>
        <v>0.14898954508451967</v>
      </c>
      <c r="V12" s="61">
        <f>(Chile!H28-Chile!$H$31)*B12</f>
        <v>0.40654112572618212</v>
      </c>
      <c r="W12" s="61">
        <f>(N11-Chile!H28)*B12</f>
        <v>-0.8188248925756062</v>
      </c>
      <c r="X12" s="61">
        <f t="shared" si="3"/>
        <v>-0.27513016559857578</v>
      </c>
      <c r="Y12" s="61">
        <f>($N$14-Chile!$H$31)*B12</f>
        <v>-0.13715360125084827</v>
      </c>
      <c r="Z12" s="61">
        <f>(Chile!$H$31-N11)*B12</f>
        <v>0.41228376684942403</v>
      </c>
      <c r="AA12" s="61"/>
      <c r="AB12" s="61">
        <f>Chile!$I$31*E12</f>
        <v>0.20984154018146117</v>
      </c>
      <c r="AC12" s="61">
        <f>(Chile!I28-Chile!$I$31)*E12</f>
        <v>7.189942900410512E-2</v>
      </c>
      <c r="AD12" s="61">
        <f>(P11-Chile!I28)*E12</f>
        <v>-1.3545644353888693</v>
      </c>
      <c r="AE12" s="61">
        <f t="shared" si="4"/>
        <v>-1.1942663855277145</v>
      </c>
      <c r="AF12" s="61">
        <f>($P$14-Chile!$I$31)*E12</f>
        <v>-8.8398620857049873E-2</v>
      </c>
      <c r="AG12" s="61">
        <f>(Chile!$I$31-P11)*E12</f>
        <v>1.2826650063847644</v>
      </c>
      <c r="AH12" s="61"/>
      <c r="AI12" s="61">
        <f>Chile!$J$31*H12</f>
        <v>-2.3674959526409786E-2</v>
      </c>
      <c r="AJ12" s="61">
        <f>(Chile!J28-Chile!$J$31)*H12</f>
        <v>0.58917908483736525</v>
      </c>
      <c r="AK12" s="61">
        <f>(R11-Chile!J28)*H12</f>
        <v>0.53551063806806465</v>
      </c>
      <c r="AL12" s="61">
        <f t="shared" si="5"/>
        <v>1.4490196896404306</v>
      </c>
      <c r="AM12" s="61">
        <f>($R$14-Chile!$J$31)*H12</f>
        <v>-0.32432996673500064</v>
      </c>
      <c r="AN12" s="64">
        <f>(Chile!$J$31-AP!R11)*H12</f>
        <v>-1.1518717758614502E-2</v>
      </c>
    </row>
    <row r="13" spans="1:40" x14ac:dyDescent="0.25">
      <c r="A13" s="50">
        <v>11</v>
      </c>
      <c r="B13" s="54">
        <v>77.694893131653572</v>
      </c>
      <c r="C13" s="54">
        <v>79.710994804485551</v>
      </c>
      <c r="D13" s="54">
        <v>74.562859272372592</v>
      </c>
      <c r="E13" s="54">
        <v>70.876158171722636</v>
      </c>
      <c r="F13" s="54">
        <v>77.48542922024042</v>
      </c>
      <c r="G13" s="54">
        <v>76.907883732963967</v>
      </c>
      <c r="H13" s="54">
        <v>80.775057493482677</v>
      </c>
      <c r="I13" s="54">
        <v>60.492824767658028</v>
      </c>
      <c r="J13" s="54">
        <v>61.068375256670855</v>
      </c>
      <c r="K13" s="56">
        <v>65.351402510754752</v>
      </c>
      <c r="L13" s="12"/>
      <c r="M13" s="48" t="s">
        <v>15</v>
      </c>
      <c r="N13" s="41">
        <f t="shared" si="0"/>
        <v>-0.19789242895083572</v>
      </c>
      <c r="O13" s="42"/>
      <c r="P13" s="42">
        <f t="shared" si="1"/>
        <v>0.34724742125270797</v>
      </c>
      <c r="Q13" s="42"/>
      <c r="R13" s="43">
        <f t="shared" si="2"/>
        <v>-0.2465370139876509</v>
      </c>
      <c r="T13" s="30">
        <v>11</v>
      </c>
      <c r="U13" s="63">
        <f>Chile!$H$31*B13</f>
        <v>3.4529523434708782</v>
      </c>
      <c r="V13" s="61">
        <f>(Chile!H29-Chile!$H$31)*B13</f>
        <v>0.56467915039349736</v>
      </c>
      <c r="W13" s="61">
        <f>(N12-Chile!H29)*B13</f>
        <v>-10.836366453795311</v>
      </c>
      <c r="X13" s="61">
        <f t="shared" si="3"/>
        <v>-7.0930424623431421</v>
      </c>
      <c r="Y13" s="61">
        <f>($N$14-Chile!$H$31)*B13</f>
        <v>-3.1786448410586723</v>
      </c>
      <c r="Z13" s="61">
        <f>(Chile!$H$31-N12)*B13</f>
        <v>10.271687303401814</v>
      </c>
      <c r="AA13" s="61"/>
      <c r="AB13" s="61">
        <f>Chile!$I$31*E13</f>
        <v>4.814562677594874</v>
      </c>
      <c r="AC13" s="61">
        <f>(Chile!I29-Chile!$I$31)*E13</f>
        <v>4.7534454066084528</v>
      </c>
      <c r="AD13" s="61">
        <f>(P12-Chile!I29)*E13</f>
        <v>0.33089123755671423</v>
      </c>
      <c r="AE13" s="61">
        <f t="shared" si="4"/>
        <v>7.1125370679762607</v>
      </c>
      <c r="AF13" s="61">
        <f>($P$14-Chile!$I$31)*E13</f>
        <v>-2.0282004238110933</v>
      </c>
      <c r="AG13" s="61">
        <f>(Chile!$I$31-P12)*E13</f>
        <v>-5.084336644165167</v>
      </c>
      <c r="AH13" s="61"/>
      <c r="AI13" s="61">
        <f>Chile!$J$31*H13</f>
        <v>-0.94844489339459481</v>
      </c>
      <c r="AJ13" s="61">
        <f>(Chile!J29-Chile!$J$31)*H13</f>
        <v>-0.84465532436872648</v>
      </c>
      <c r="AK13" s="61">
        <f>(R12-Chile!J29)*H13</f>
        <v>-13.630554764964604</v>
      </c>
      <c r="AL13" s="61">
        <f t="shared" si="5"/>
        <v>-1.4821952382833263</v>
      </c>
      <c r="AM13" s="61">
        <f>($R$14-Chile!$J$31)*H13</f>
        <v>-12.993014851050006</v>
      </c>
      <c r="AN13" s="64">
        <f>(Chile!$J$31-AP!R12)*H13</f>
        <v>0.9118269601969704</v>
      </c>
    </row>
    <row r="14" spans="1:40" x14ac:dyDescent="0.25">
      <c r="A14" s="50">
        <v>12</v>
      </c>
      <c r="B14" s="54">
        <v>27.430091391252528</v>
      </c>
      <c r="C14" s="54">
        <v>25.49217410862121</v>
      </c>
      <c r="D14" s="54">
        <v>22.932609982006383</v>
      </c>
      <c r="E14" s="54">
        <v>22.001883979494156</v>
      </c>
      <c r="F14" s="54">
        <v>24.929027216463492</v>
      </c>
      <c r="G14" s="54">
        <v>28.127513387276782</v>
      </c>
      <c r="H14" s="54">
        <v>29.64198145407477</v>
      </c>
      <c r="I14" s="54">
        <v>31.624393005555948</v>
      </c>
      <c r="J14" s="54">
        <v>27.727397782489874</v>
      </c>
      <c r="K14" s="56">
        <v>22.33413585770985</v>
      </c>
      <c r="L14" s="12"/>
      <c r="M14" s="47" t="s">
        <v>29</v>
      </c>
      <c r="N14" s="44">
        <f t="shared" si="0"/>
        <v>3.5305731349342846E-3</v>
      </c>
      <c r="O14" s="45"/>
      <c r="P14" s="45">
        <f t="shared" si="1"/>
        <v>3.9313110722407237E-2</v>
      </c>
      <c r="Q14" s="45"/>
      <c r="R14" s="46">
        <f t="shared" si="2"/>
        <v>-0.17259609806615692</v>
      </c>
      <c r="T14" s="31">
        <v>12</v>
      </c>
      <c r="U14" s="65">
        <f>Chile!$H$31*B14</f>
        <v>1.2190607970919283</v>
      </c>
      <c r="V14" s="23">
        <f>(Chile!H30-Chile!$H$31)*B14</f>
        <v>0.56066269138734637</v>
      </c>
      <c r="W14" s="23">
        <f>(N13-Chile!H30)*B14</f>
        <v>-7.2079309002376455</v>
      </c>
      <c r="X14" s="23">
        <f t="shared" si="3"/>
        <v>-5.5250513555131207</v>
      </c>
      <c r="Y14" s="23">
        <f>($N$14-Chile!$H$31)*B14</f>
        <v>-1.1222168533371799</v>
      </c>
      <c r="Z14" s="23">
        <f>(Chile!$H$31-N13)*B14</f>
        <v>6.6472682088503001</v>
      </c>
      <c r="AA14" s="23"/>
      <c r="AB14" s="23">
        <f>Chile!$I$31*E14</f>
        <v>1.4945709837685257</v>
      </c>
      <c r="AC14" s="23">
        <f>(Chile!I30-Chile!$I$31)*E14</f>
        <v>1.0061899435609505</v>
      </c>
      <c r="AD14" s="23">
        <f>(P13-Chile!I30)*E14</f>
        <v>5.1393365472511379</v>
      </c>
      <c r="AE14" s="23">
        <f t="shared" si="4"/>
        <v>6.775134973593202</v>
      </c>
      <c r="AF14" s="23">
        <f>($P$14-Chile!$I$31)*E14</f>
        <v>-0.62960848278111403</v>
      </c>
      <c r="AG14" s="23">
        <f>(Chile!$I$31-P13)*E14</f>
        <v>-6.1455264908120872</v>
      </c>
      <c r="AH14" s="23"/>
      <c r="AI14" s="23">
        <f>Chile!$J$31*H14</f>
        <v>-0.34805033648515643</v>
      </c>
      <c r="AJ14" s="23">
        <f>(Chile!J30-Chile!$J$31)*H14</f>
        <v>-0.24031290128927918</v>
      </c>
      <c r="AK14" s="23">
        <f>(R13-Chile!J30)*H14</f>
        <v>-6.7194823585904846</v>
      </c>
      <c r="AL14" s="23">
        <f t="shared" si="5"/>
        <v>-2.1917552584422269</v>
      </c>
      <c r="AM14" s="23">
        <f>($R$14-Chile!$J$31)*H14</f>
        <v>-4.7680400014375373</v>
      </c>
      <c r="AN14" s="66">
        <f>(Chile!$J$31-AP!R13)*H14</f>
        <v>-9.1611787172436667</v>
      </c>
    </row>
    <row r="15" spans="1:40" x14ac:dyDescent="0.25">
      <c r="A15" s="51">
        <v>13</v>
      </c>
      <c r="B15" s="57">
        <v>396.9073926701389</v>
      </c>
      <c r="C15" s="57">
        <v>399.42389090642041</v>
      </c>
      <c r="D15" s="57">
        <v>396.12071548215062</v>
      </c>
      <c r="E15" s="57">
        <v>398.30870324775691</v>
      </c>
      <c r="F15" s="57">
        <v>402.21024698198579</v>
      </c>
      <c r="G15" s="57">
        <v>400.38669887662167</v>
      </c>
      <c r="H15" s="57">
        <v>413.96745740023442</v>
      </c>
      <c r="I15" s="57">
        <v>330.96348122871643</v>
      </c>
      <c r="J15" s="57">
        <v>330.48680605540335</v>
      </c>
      <c r="K15" s="58">
        <v>342.51828952658593</v>
      </c>
      <c r="L15" s="12"/>
    </row>
    <row r="17" spans="2:17" x14ac:dyDescent="0.25">
      <c r="B17" s="15"/>
      <c r="E17" s="15"/>
    </row>
    <row r="18" spans="2:17" x14ac:dyDescent="0.25">
      <c r="P18" s="15"/>
      <c r="Q18" s="15"/>
    </row>
    <row r="22" spans="2:17" x14ac:dyDescent="0.25">
      <c r="H22" s="15"/>
    </row>
    <row r="23" spans="2:17" x14ac:dyDescent="0.25">
      <c r="H23" s="15"/>
    </row>
    <row r="24" spans="2:17" x14ac:dyDescent="0.25">
      <c r="H24" s="15"/>
    </row>
    <row r="32" spans="2:17" x14ac:dyDescent="0.25">
      <c r="B32" s="19"/>
    </row>
  </sheetData>
  <mergeCells count="4">
    <mergeCell ref="A1:K1"/>
    <mergeCell ref="AB1:AG1"/>
    <mergeCell ref="AI1:AN1"/>
    <mergeCell ref="U1:Z1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Normal="100" workbookViewId="0">
      <selection activeCell="L19" sqref="L19"/>
    </sheetView>
  </sheetViews>
  <sheetFormatPr defaultColWidth="9.21875" defaultRowHeight="13.8" x14ac:dyDescent="0.25"/>
  <cols>
    <col min="1" max="1" width="9.21875" style="1"/>
    <col min="2" max="2" width="7.44140625" style="1" bestFit="1" customWidth="1"/>
    <col min="3" max="3" width="13.44140625" style="1" bestFit="1" customWidth="1"/>
    <col min="4" max="4" width="14.21875" style="1" bestFit="1" customWidth="1"/>
    <col min="5" max="5" width="13.44140625" style="1" bestFit="1" customWidth="1"/>
    <col min="6" max="11" width="9.21875" style="1" bestFit="1" customWidth="1"/>
    <col min="12" max="12" width="9.21875" style="1"/>
    <col min="13" max="13" width="4" style="1" bestFit="1" customWidth="1"/>
    <col min="14" max="14" width="10.77734375" style="1" bestFit="1" customWidth="1"/>
    <col min="15" max="15" width="1.77734375" style="1" customWidth="1"/>
    <col min="16" max="16" width="10.77734375" style="1" bestFit="1" customWidth="1"/>
    <col min="17" max="17" width="1.77734375" style="1" customWidth="1"/>
    <col min="18" max="21" width="10.77734375" style="1" bestFit="1" customWidth="1"/>
    <col min="22" max="24" width="9.21875" style="1"/>
    <col min="25" max="25" width="6.21875" style="1" bestFit="1" customWidth="1"/>
    <col min="26" max="26" width="9.21875" style="1"/>
    <col min="27" max="27" width="1.77734375" style="1" customWidth="1"/>
    <col min="28" max="33" width="9.21875" style="1"/>
    <col min="34" max="34" width="1.77734375" style="1" customWidth="1"/>
    <col min="35" max="16384" width="9.21875" style="1"/>
  </cols>
  <sheetData>
    <row r="1" spans="1:40" ht="15.6" x14ac:dyDescent="0.25">
      <c r="A1" s="84" t="s">
        <v>52</v>
      </c>
      <c r="B1" s="84" t="s">
        <v>0</v>
      </c>
      <c r="C1" s="84" t="s">
        <v>0</v>
      </c>
      <c r="D1" s="84" t="s">
        <v>0</v>
      </c>
      <c r="E1" s="84" t="s">
        <v>0</v>
      </c>
      <c r="F1" s="84" t="s">
        <v>0</v>
      </c>
      <c r="G1" s="84" t="s">
        <v>0</v>
      </c>
      <c r="H1" s="84" t="s">
        <v>0</v>
      </c>
      <c r="I1" s="84" t="s">
        <v>0</v>
      </c>
      <c r="J1" s="84" t="s">
        <v>0</v>
      </c>
      <c r="K1" s="84" t="s">
        <v>0</v>
      </c>
      <c r="N1" s="2" t="s">
        <v>1</v>
      </c>
      <c r="O1" s="3"/>
      <c r="P1" s="3" t="s">
        <v>2</v>
      </c>
      <c r="Q1" s="3"/>
      <c r="R1" s="4" t="s">
        <v>3</v>
      </c>
      <c r="U1" s="83" t="s">
        <v>1</v>
      </c>
      <c r="V1" s="83"/>
      <c r="W1" s="83"/>
      <c r="X1" s="83"/>
      <c r="Y1" s="83"/>
      <c r="Z1" s="83"/>
      <c r="AA1" s="9"/>
      <c r="AB1" s="83" t="s">
        <v>2</v>
      </c>
      <c r="AC1" s="83"/>
      <c r="AD1" s="83"/>
      <c r="AE1" s="83"/>
      <c r="AF1" s="83"/>
      <c r="AG1" s="83"/>
      <c r="AH1" s="9"/>
      <c r="AI1" s="83" t="s">
        <v>3</v>
      </c>
      <c r="AJ1" s="83"/>
      <c r="AK1" s="83"/>
      <c r="AL1" s="83"/>
      <c r="AM1" s="83"/>
      <c r="AN1" s="83"/>
    </row>
    <row r="2" spans="1:40" ht="15.6" x14ac:dyDescent="0.3">
      <c r="A2" s="52" t="s">
        <v>36</v>
      </c>
      <c r="B2" s="52">
        <v>41275</v>
      </c>
      <c r="C2" s="52">
        <v>41640</v>
      </c>
      <c r="D2" s="52">
        <v>42005</v>
      </c>
      <c r="E2" s="52">
        <v>42370</v>
      </c>
      <c r="F2" s="52">
        <v>42736</v>
      </c>
      <c r="G2" s="52">
        <v>43101</v>
      </c>
      <c r="H2" s="52">
        <v>43466</v>
      </c>
      <c r="I2" s="52">
        <v>43831</v>
      </c>
      <c r="J2" s="52">
        <v>44197</v>
      </c>
      <c r="K2" s="52">
        <v>44562</v>
      </c>
      <c r="M2" s="47" t="s">
        <v>4</v>
      </c>
      <c r="N2" s="38">
        <f t="shared" ref="N2:N14" si="0">(E3-B3)/B3</f>
        <v>-0.127436562586836</v>
      </c>
      <c r="O2" s="39"/>
      <c r="P2" s="39">
        <f t="shared" ref="P2:P14" si="1">(H3-E3)/E3</f>
        <v>2.3565018143232051E-2</v>
      </c>
      <c r="Q2" s="39"/>
      <c r="R2" s="40">
        <f t="shared" ref="R2:R14" si="2">(K3-H3)/H3</f>
        <v>-0.25244756949691433</v>
      </c>
      <c r="T2" s="9" t="s">
        <v>36</v>
      </c>
      <c r="U2" s="10" t="s">
        <v>30</v>
      </c>
      <c r="V2" s="9" t="s">
        <v>31</v>
      </c>
      <c r="W2" s="9" t="s">
        <v>32</v>
      </c>
      <c r="X2" s="9" t="s">
        <v>33</v>
      </c>
      <c r="Y2" s="11" t="s">
        <v>35</v>
      </c>
      <c r="Z2" s="9" t="s">
        <v>34</v>
      </c>
      <c r="AA2" s="9"/>
      <c r="AB2" s="9" t="s">
        <v>30</v>
      </c>
      <c r="AC2" s="9" t="s">
        <v>31</v>
      </c>
      <c r="AD2" s="9" t="s">
        <v>32</v>
      </c>
      <c r="AE2" s="9" t="s">
        <v>33</v>
      </c>
      <c r="AF2" s="11" t="s">
        <v>35</v>
      </c>
      <c r="AG2" s="9" t="s">
        <v>34</v>
      </c>
      <c r="AH2" s="9"/>
      <c r="AI2" s="9" t="s">
        <v>30</v>
      </c>
      <c r="AJ2" s="9" t="s">
        <v>31</v>
      </c>
      <c r="AK2" s="9" t="s">
        <v>32</v>
      </c>
      <c r="AL2" s="9" t="s">
        <v>33</v>
      </c>
      <c r="AM2" s="11" t="s">
        <v>35</v>
      </c>
      <c r="AN2" s="4" t="s">
        <v>34</v>
      </c>
    </row>
    <row r="3" spans="1:40" x14ac:dyDescent="0.25">
      <c r="A3" s="49">
        <v>1</v>
      </c>
      <c r="B3" s="54">
        <v>7.1171355122258326</v>
      </c>
      <c r="C3" s="54">
        <v>6.3540466512366578</v>
      </c>
      <c r="D3" s="54">
        <v>6.7853218684701035</v>
      </c>
      <c r="E3" s="54">
        <v>6.2101522270830722</v>
      </c>
      <c r="F3" s="54">
        <v>5.4077587711612871</v>
      </c>
      <c r="G3" s="54">
        <v>5.9787519879328785</v>
      </c>
      <c r="H3" s="54">
        <v>6.3564945769865178</v>
      </c>
      <c r="I3" s="54">
        <v>5.8143947566831855</v>
      </c>
      <c r="J3" s="54">
        <v>4.9094003136001669</v>
      </c>
      <c r="K3" s="55">
        <v>4.7518129705059549</v>
      </c>
      <c r="M3" s="47" t="s">
        <v>5</v>
      </c>
      <c r="N3" s="41">
        <f t="shared" si="0"/>
        <v>-0.17891371101274331</v>
      </c>
      <c r="O3" s="42"/>
      <c r="P3" s="42">
        <f t="shared" si="1"/>
        <v>-0.74550272370675497</v>
      </c>
      <c r="Q3" s="42"/>
      <c r="R3" s="43">
        <f t="shared" si="2"/>
        <v>1.6416367783040551</v>
      </c>
      <c r="T3" s="29">
        <v>1</v>
      </c>
      <c r="U3" s="60">
        <f>Chile!$H$31*B3</f>
        <v>0.31630302527217041</v>
      </c>
      <c r="V3" s="61">
        <f>(Chile!H19-Chile!$H$31)*B3</f>
        <v>-7.096466718802652E-2</v>
      </c>
      <c r="W3" s="61">
        <f>(N2-Chile!H19)*B3</f>
        <v>-1.1523216432269043</v>
      </c>
      <c r="X3" s="61">
        <f t="shared" ref="X3:X14" si="3">(N2-$N$14)*B3</f>
        <v>-1.4359525237269519</v>
      </c>
      <c r="Y3" s="61">
        <f>($N$14-Chile!$H$31)*B3</f>
        <v>0.21266621331202118</v>
      </c>
      <c r="Z3" s="61">
        <f>(Chile!$H$31-N2)*B3</f>
        <v>1.2232863104149307</v>
      </c>
      <c r="AA3" s="61"/>
      <c r="AB3" s="61">
        <f>Chile!$I$31*E3</f>
        <v>0.42185084386565513</v>
      </c>
      <c r="AC3" s="61">
        <f>(Chile!I19-Chile!$I$31)*E3</f>
        <v>-0.48540970998998673</v>
      </c>
      <c r="AD3" s="61">
        <f>(P2-Chile!I19)*E3</f>
        <v>0.20990121602777717</v>
      </c>
      <c r="AE3" s="61">
        <f t="shared" ref="AE3:AE14" si="4">(P2-$P$14)*E3</f>
        <v>1.1542833077134483E-2</v>
      </c>
      <c r="AF3" s="61">
        <f>($P$14-Chile!$I$31)*E3</f>
        <v>-0.28705132703934411</v>
      </c>
      <c r="AG3" s="61">
        <f>(Chile!$I$31-P2)*E3</f>
        <v>0.27550849396220961</v>
      </c>
      <c r="AH3" s="61"/>
      <c r="AI3" s="61">
        <f>Chile!$J$31*H3</f>
        <v>-7.4636713467145843E-2</v>
      </c>
      <c r="AJ3" s="61">
        <f>(Chile!J19-Chile!$J$31)*H3</f>
        <v>-1.2547437175680407</v>
      </c>
      <c r="AK3" s="61">
        <f>(R2-Chile!J19)*H3</f>
        <v>-0.27530117544537641</v>
      </c>
      <c r="AL3" s="61">
        <f t="shared" ref="AL3:AL14" si="5">(R2-$R$14)*H3</f>
        <v>-1.6814361765825849</v>
      </c>
      <c r="AM3" s="61">
        <f>($R$14-Chile!$J$31)*H3</f>
        <v>0.15139128356916789</v>
      </c>
      <c r="AN3" s="62">
        <f>(Chile!$J$31-AP!R2)*H3</f>
        <v>1.4904626807895673</v>
      </c>
    </row>
    <row r="4" spans="1:40" x14ac:dyDescent="0.25">
      <c r="A4" s="50">
        <v>2</v>
      </c>
      <c r="B4" s="54">
        <v>1.1712367296053854</v>
      </c>
      <c r="C4" s="54">
        <v>0.9602619448392159</v>
      </c>
      <c r="D4" s="54">
        <v>0.81950027681500748</v>
      </c>
      <c r="E4" s="54">
        <v>0.96168641983725689</v>
      </c>
      <c r="F4" s="54">
        <v>1.1482269041480619</v>
      </c>
      <c r="G4" s="54">
        <v>0.84803597875548287</v>
      </c>
      <c r="H4" s="54">
        <v>0.24474657449678405</v>
      </c>
      <c r="I4" s="54">
        <v>0.27003693538976187</v>
      </c>
      <c r="J4" s="54">
        <v>0.33781627867316599</v>
      </c>
      <c r="K4" s="56">
        <v>0.64653155255463801</v>
      </c>
      <c r="M4" s="47" t="s">
        <v>6</v>
      </c>
      <c r="N4" s="41">
        <f t="shared" si="0"/>
        <v>-5.0018579148575895E-2</v>
      </c>
      <c r="O4" s="42"/>
      <c r="P4" s="42">
        <f t="shared" si="1"/>
        <v>-0.1097154520426044</v>
      </c>
      <c r="Q4" s="42"/>
      <c r="R4" s="43">
        <f t="shared" si="2"/>
        <v>4.2308885840319138E-2</v>
      </c>
      <c r="T4" s="30">
        <v>2</v>
      </c>
      <c r="U4" s="63">
        <f>Chile!$H$31*B4</f>
        <v>5.2052643967180269E-2</v>
      </c>
      <c r="V4" s="61">
        <f>(Chile!H20-Chile!$H$31)*B4</f>
        <v>-0.29111292508772108</v>
      </c>
      <c r="W4" s="61">
        <f>(N3-Chile!H20)*B4</f>
        <v>2.9509971352412314E-2</v>
      </c>
      <c r="X4" s="61">
        <f t="shared" si="3"/>
        <v>-0.29660052821583655</v>
      </c>
      <c r="Y4" s="61">
        <f>($N$14-Chile!$H$31)*B4</f>
        <v>3.4997574480527802E-2</v>
      </c>
      <c r="Z4" s="61">
        <f>(Chile!$H$31-N3)*B4</f>
        <v>0.26160295373530879</v>
      </c>
      <c r="AA4" s="61"/>
      <c r="AB4" s="61">
        <f>Chile!$I$31*E4</f>
        <v>6.532661566221229E-2</v>
      </c>
      <c r="AC4" s="61">
        <f>(Chile!I20-Chile!$I$31)*E4</f>
        <v>5.2020606722269942E-2</v>
      </c>
      <c r="AD4" s="61">
        <f>(P3-Chile!I20)*E4</f>
        <v>-0.83428706772495509</v>
      </c>
      <c r="AE4" s="61">
        <f t="shared" si="4"/>
        <v>-0.73781451314122937</v>
      </c>
      <c r="AF4" s="61">
        <f>($P$14-Chile!$I$31)*E4</f>
        <v>-4.4451947861455815E-2</v>
      </c>
      <c r="AG4" s="61">
        <f>(Chile!$I$31-P3)*E4</f>
        <v>0.78226646100268515</v>
      </c>
      <c r="AH4" s="61"/>
      <c r="AI4" s="61">
        <f>Chile!$J$31*H4</f>
        <v>-2.8737663080713235E-3</v>
      </c>
      <c r="AJ4" s="61">
        <f>(Chile!J20-Chile!$J$31)*H4</f>
        <v>4.1457560043923439E-2</v>
      </c>
      <c r="AK4" s="61">
        <f>(R3-Chile!J20)*H4</f>
        <v>0.36320118432200182</v>
      </c>
      <c r="AL4" s="61">
        <f t="shared" si="5"/>
        <v>0.39882966709488155</v>
      </c>
      <c r="AM4" s="61">
        <f>($R$14-Chile!$J$31)*H4</f>
        <v>5.8290772710437727E-3</v>
      </c>
      <c r="AN4" s="64">
        <f>(Chile!$J$31-AP!R3)*H4</f>
        <v>1.147685355489016E-2</v>
      </c>
    </row>
    <row r="5" spans="1:40" x14ac:dyDescent="0.25">
      <c r="A5" s="50">
        <v>3</v>
      </c>
      <c r="B5" s="54">
        <v>4.9235054515028098</v>
      </c>
      <c r="C5" s="54">
        <v>5.686317470997178</v>
      </c>
      <c r="D5" s="54">
        <v>5.1363493552431398</v>
      </c>
      <c r="E5" s="54">
        <v>4.6772387043883716</v>
      </c>
      <c r="F5" s="54">
        <v>4.5101948128753477</v>
      </c>
      <c r="G5" s="54">
        <v>4.4637440275538038</v>
      </c>
      <c r="H5" s="54">
        <v>4.1640733456252361</v>
      </c>
      <c r="I5" s="54">
        <v>3.8450573434533344</v>
      </c>
      <c r="J5" s="54">
        <v>4.12010407778717</v>
      </c>
      <c r="K5" s="56">
        <v>4.34025064943601</v>
      </c>
      <c r="M5" s="48" t="s">
        <v>7</v>
      </c>
      <c r="N5" s="41">
        <f t="shared" si="0"/>
        <v>-0.28918134709059928</v>
      </c>
      <c r="O5" s="42"/>
      <c r="P5" s="42">
        <f t="shared" si="1"/>
        <v>0.18573242978924609</v>
      </c>
      <c r="Q5" s="42"/>
      <c r="R5" s="43">
        <f t="shared" si="2"/>
        <v>0.62742469611429275</v>
      </c>
      <c r="T5" s="30">
        <v>3</v>
      </c>
      <c r="U5" s="63">
        <f>Chile!$H$31*B5</f>
        <v>0.2188127044341357</v>
      </c>
      <c r="V5" s="61">
        <f>(Chile!H21-Chile!$H$31)*B5</f>
        <v>-0.29542848595695609</v>
      </c>
      <c r="W5" s="61">
        <f>(N4-Chile!H21)*B5</f>
        <v>-0.1696509655916178</v>
      </c>
      <c r="X5" s="61">
        <f t="shared" si="3"/>
        <v>-0.61219808639731998</v>
      </c>
      <c r="Y5" s="61">
        <f>($N$14-Chile!$H$31)*B5</f>
        <v>0.1471186348487461</v>
      </c>
      <c r="Z5" s="61">
        <f>(Chile!$H$31-N4)*B5</f>
        <v>0.46507945154857389</v>
      </c>
      <c r="AA5" s="61"/>
      <c r="AB5" s="61">
        <f>Chile!$I$31*E5</f>
        <v>0.31772121234041117</v>
      </c>
      <c r="AC5" s="61">
        <f>(Chile!I21-Chile!$I$31)*E5</f>
        <v>-0.38960779815327085</v>
      </c>
      <c r="AD5" s="61">
        <f>(P4-Chile!I21)*E5</f>
        <v>-0.44127877295027584</v>
      </c>
      <c r="AE5" s="61">
        <f t="shared" si="4"/>
        <v>-0.61469097268983575</v>
      </c>
      <c r="AF5" s="61">
        <f>($P$14-Chile!$I$31)*E5</f>
        <v>-0.21619559841371097</v>
      </c>
      <c r="AG5" s="61">
        <f>(Chile!$I$31-P4)*E5</f>
        <v>0.83088657110354658</v>
      </c>
      <c r="AH5" s="61"/>
      <c r="AI5" s="61">
        <f>Chile!$J$31*H5</f>
        <v>-4.8893733077162549E-2</v>
      </c>
      <c r="AJ5" s="61">
        <f>(Chile!J21-Chile!$J$31)*H5</f>
        <v>2.035949105575777E-2</v>
      </c>
      <c r="AK5" s="61">
        <f>(R4-Chile!J21)*H5</f>
        <v>0.20471154583217865</v>
      </c>
      <c r="AL5" s="61">
        <f t="shared" si="5"/>
        <v>0.12589618492586249</v>
      </c>
      <c r="AM5" s="61">
        <f>($R$14-Chile!$J$31)*H5</f>
        <v>9.9174851962073957E-2</v>
      </c>
      <c r="AN5" s="64">
        <f>(Chile!$J$31-AP!R4)*H5</f>
        <v>0.42969558244614858</v>
      </c>
    </row>
    <row r="6" spans="1:40" x14ac:dyDescent="0.25">
      <c r="A6" s="50">
        <v>4</v>
      </c>
      <c r="B6" s="54">
        <v>0.80042480127487647</v>
      </c>
      <c r="C6" s="54">
        <v>0.92904833244658402</v>
      </c>
      <c r="D6" s="54">
        <v>0.98650295722400327</v>
      </c>
      <c r="E6" s="54">
        <v>0.56895687899748248</v>
      </c>
      <c r="F6" s="54">
        <v>0.60600104037441216</v>
      </c>
      <c r="G6" s="54">
        <v>0.64287856544008803</v>
      </c>
      <c r="H6" s="54">
        <v>0.67463062257899098</v>
      </c>
      <c r="I6" s="54">
        <v>0.77150595828247637</v>
      </c>
      <c r="J6" s="54">
        <v>0.95517771806969909</v>
      </c>
      <c r="K6" s="56">
        <v>1.0979105359400105</v>
      </c>
      <c r="M6" s="48" t="s">
        <v>8</v>
      </c>
      <c r="N6" s="41">
        <f t="shared" si="0"/>
        <v>0.3671883962750821</v>
      </c>
      <c r="O6" s="42"/>
      <c r="P6" s="42">
        <f t="shared" si="1"/>
        <v>5.9939698649594343E-2</v>
      </c>
      <c r="Q6" s="42"/>
      <c r="R6" s="43">
        <f t="shared" si="2"/>
        <v>3.3997304102130345E-2</v>
      </c>
      <c r="T6" s="30">
        <v>4</v>
      </c>
      <c r="U6" s="63">
        <f>Chile!$H$31*B6</f>
        <v>3.5572848895628242E-2</v>
      </c>
      <c r="V6" s="61">
        <f>(Chile!H22-Chile!$H$31)*B6</f>
        <v>0.10418414142045949</v>
      </c>
      <c r="W6" s="61">
        <f>(N5-Chile!H22)*B6</f>
        <v>-0.37122491259348173</v>
      </c>
      <c r="X6" s="61">
        <f t="shared" si="3"/>
        <v>-0.29095816198787255</v>
      </c>
      <c r="Y6" s="61">
        <f>($N$14-Chile!$H$31)*B6</f>
        <v>2.3917390814850305E-2</v>
      </c>
      <c r="Z6" s="61">
        <f>(Chile!$H$31-N5)*B6</f>
        <v>0.26704077117302227</v>
      </c>
      <c r="AA6" s="61"/>
      <c r="AB6" s="61">
        <f>Chile!$I$31*E6</f>
        <v>3.8648801309818001E-2</v>
      </c>
      <c r="AC6" s="61">
        <f>(Chile!I22-Chile!$I$31)*E6</f>
        <v>3.0745466460018817E-2</v>
      </c>
      <c r="AD6" s="61">
        <f>(P5-Chile!I22)*E6</f>
        <v>3.627947581167168E-2</v>
      </c>
      <c r="AE6" s="61">
        <f t="shared" si="4"/>
        <v>9.3323786675558296E-2</v>
      </c>
      <c r="AF6" s="61">
        <f>($P$14-Chile!$I$31)*E6</f>
        <v>-2.6298844403867812E-2</v>
      </c>
      <c r="AG6" s="61">
        <f>(Chile!$I$31-P5)*E6</f>
        <v>-6.7024942271690494E-2</v>
      </c>
      <c r="AH6" s="61"/>
      <c r="AI6" s="61">
        <f>Chile!$J$31*H6</f>
        <v>-7.9213805445361198E-3</v>
      </c>
      <c r="AJ6" s="61">
        <f>(Chile!J22-Chile!$J$31)*H6</f>
        <v>2.1522452046379006E-2</v>
      </c>
      <c r="AK6" s="61">
        <f>(R5-Chile!J22)*H6</f>
        <v>0.40967884185917663</v>
      </c>
      <c r="AL6" s="61">
        <f t="shared" si="5"/>
        <v>0.41513375940988095</v>
      </c>
      <c r="AM6" s="61">
        <f>($R$14-Chile!$J$31)*H6</f>
        <v>1.6067534495674742E-2</v>
      </c>
      <c r="AN6" s="64">
        <f>(Chile!$J$31-AP!R5)*H6</f>
        <v>5.6863890384458882E-2</v>
      </c>
    </row>
    <row r="7" spans="1:40" x14ac:dyDescent="0.25">
      <c r="A7" s="50">
        <v>5</v>
      </c>
      <c r="B7" s="54">
        <v>4.3305345693254331</v>
      </c>
      <c r="C7" s="54">
        <v>4.3712301870504078</v>
      </c>
      <c r="D7" s="54">
        <v>5.5045596251530249</v>
      </c>
      <c r="E7" s="54">
        <v>5.9206566128498421</v>
      </c>
      <c r="F7" s="54">
        <v>6.1733890560181344</v>
      </c>
      <c r="G7" s="54">
        <v>6.0970278117202099</v>
      </c>
      <c r="H7" s="54">
        <v>6.2755389860317896</v>
      </c>
      <c r="I7" s="54">
        <v>5.7426676913530947</v>
      </c>
      <c r="J7" s="54">
        <v>6.5145509384472886</v>
      </c>
      <c r="K7" s="56">
        <v>6.4888903933446871</v>
      </c>
      <c r="M7" s="48" t="s">
        <v>9</v>
      </c>
      <c r="N7" s="41">
        <f t="shared" si="0"/>
        <v>-9.226175379498297E-2</v>
      </c>
      <c r="O7" s="42"/>
      <c r="P7" s="42">
        <f t="shared" si="1"/>
        <v>0.16356280804009474</v>
      </c>
      <c r="Q7" s="42"/>
      <c r="R7" s="43">
        <f t="shared" si="2"/>
        <v>-4.381687270362037E-2</v>
      </c>
      <c r="T7" s="30">
        <v>5</v>
      </c>
      <c r="U7" s="63">
        <f>Chile!$H$31*B7</f>
        <v>0.19245961847577175</v>
      </c>
      <c r="V7" s="61">
        <f>(Chile!H23-Chile!$H$31)*B7</f>
        <v>0.11740576195223325</v>
      </c>
      <c r="W7" s="61">
        <f>(N6-Chile!H23)*B7</f>
        <v>1.2802566630964041</v>
      </c>
      <c r="X7" s="61">
        <f t="shared" si="3"/>
        <v>1.2682622770687064</v>
      </c>
      <c r="Y7" s="61">
        <f>($N$14-Chile!$H$31)*B7</f>
        <v>0.12940014797993094</v>
      </c>
      <c r="Z7" s="61">
        <f>(Chile!$H$31-N6)*B7</f>
        <v>-1.3976624250486374</v>
      </c>
      <c r="AA7" s="61"/>
      <c r="AB7" s="61">
        <f>Chile!$I$31*E7</f>
        <v>0.40218563040645844</v>
      </c>
      <c r="AC7" s="61">
        <f>(Chile!I23-Chile!$I$31)*E7</f>
        <v>-0.15368119912881192</v>
      </c>
      <c r="AD7" s="61">
        <f>(P6-Chile!I23)*E7</f>
        <v>0.10637794190430097</v>
      </c>
      <c r="AE7" s="61">
        <f t="shared" si="4"/>
        <v>0.22636673918088968</v>
      </c>
      <c r="AF7" s="61">
        <f>($P$14-Chile!$I$31)*E7</f>
        <v>-0.27366999640540068</v>
      </c>
      <c r="AG7" s="61">
        <f>(Chile!$I$31-P6)*E7</f>
        <v>4.730325722451096E-2</v>
      </c>
      <c r="AH7" s="61"/>
      <c r="AI7" s="61">
        <f>Chile!$J$31*H7</f>
        <v>-7.3686148785233371E-2</v>
      </c>
      <c r="AJ7" s="61">
        <f>(Chile!J23-Chile!$J$31)*H7</f>
        <v>5.2983146526246014E-2</v>
      </c>
      <c r="AK7" s="61">
        <f>(R6-Chile!J23)*H7</f>
        <v>0.23405440957188481</v>
      </c>
      <c r="AL7" s="61">
        <f t="shared" si="5"/>
        <v>0.13757437467367475</v>
      </c>
      <c r="AM7" s="61">
        <f>($R$14-Chile!$J$31)*H7</f>
        <v>0.14946318142445608</v>
      </c>
      <c r="AN7" s="64">
        <f>(Chile!$J$31-AP!R6)*H7</f>
        <v>-1.3360443916953331</v>
      </c>
    </row>
    <row r="8" spans="1:40" x14ac:dyDescent="0.25">
      <c r="A8" s="50">
        <v>6</v>
      </c>
      <c r="B8" s="54">
        <v>8.1684640204063204</v>
      </c>
      <c r="C8" s="54">
        <v>7.8378476395486913</v>
      </c>
      <c r="D8" s="54">
        <v>7.2677991992717859</v>
      </c>
      <c r="E8" s="54">
        <v>7.4148272040724157</v>
      </c>
      <c r="F8" s="54">
        <v>8.3624743017687475</v>
      </c>
      <c r="G8" s="54">
        <v>8.9622527120281053</v>
      </c>
      <c r="H8" s="54">
        <v>8.6276171627025846</v>
      </c>
      <c r="I8" s="54">
        <v>9.5559570969162237</v>
      </c>
      <c r="J8" s="54">
        <v>8.4406467541949759</v>
      </c>
      <c r="K8" s="56">
        <v>8.2495819597488751</v>
      </c>
      <c r="M8" s="48" t="s">
        <v>10</v>
      </c>
      <c r="N8" s="41">
        <f t="shared" si="0"/>
        <v>0.43753618267156336</v>
      </c>
      <c r="O8" s="42"/>
      <c r="P8" s="42">
        <f t="shared" si="1"/>
        <v>0.41300319746436065</v>
      </c>
      <c r="Q8" s="42"/>
      <c r="R8" s="43">
        <f t="shared" si="2"/>
        <v>-0.31750997146477444</v>
      </c>
      <c r="T8" s="30">
        <v>6</v>
      </c>
      <c r="U8" s="63">
        <f>Chile!$H$31*B8</f>
        <v>0.36302665265303602</v>
      </c>
      <c r="V8" s="61">
        <f>(Chile!H24-Chile!$H$31)*B8</f>
        <v>7.6698601334179725E-3</v>
      </c>
      <c r="W8" s="61">
        <f>(N7-Chile!H24)*B8</f>
        <v>-1.1243333291203585</v>
      </c>
      <c r="X8" s="61">
        <f t="shared" si="3"/>
        <v>-1.3607442945959529</v>
      </c>
      <c r="Y8" s="61">
        <f>($N$14-Chile!$H$31)*B8</f>
        <v>0.24408082560901212</v>
      </c>
      <c r="Z8" s="61">
        <f>(Chile!$H$31-N7)*B8</f>
        <v>1.1166634689869408</v>
      </c>
      <c r="AA8" s="61"/>
      <c r="AB8" s="61">
        <f>Chile!$I$31*E8</f>
        <v>0.50368348452307965</v>
      </c>
      <c r="AC8" s="61">
        <f>(Chile!I24-Chile!$I$31)*E8</f>
        <v>-0.1289024994997201</v>
      </c>
      <c r="AD8" s="61">
        <f>(P7-Chile!I24)*E8</f>
        <v>0.83800897360680948</v>
      </c>
      <c r="AE8" s="61">
        <f t="shared" si="4"/>
        <v>1.0518413879815192</v>
      </c>
      <c r="AF8" s="61">
        <f>($P$14-Chile!$I$31)*E8</f>
        <v>-0.34273491387443</v>
      </c>
      <c r="AG8" s="61">
        <f>(Chile!$I$31-P7)*E8</f>
        <v>-0.70910647410708927</v>
      </c>
      <c r="AH8" s="61"/>
      <c r="AI8" s="61">
        <f>Chile!$J$31*H8</f>
        <v>-0.10130378973470937</v>
      </c>
      <c r="AJ8" s="61">
        <f>(Chile!J24-Chile!$J$31)*H8</f>
        <v>-6.7436960343804572E-2</v>
      </c>
      <c r="AK8" s="61">
        <f>(R7-Chile!J24)*H8</f>
        <v>-0.20929445287519555</v>
      </c>
      <c r="AL8" s="61">
        <f t="shared" si="5"/>
        <v>-0.48221354186483995</v>
      </c>
      <c r="AM8" s="61">
        <f>($R$14-Chile!$J$31)*H8</f>
        <v>0.20548212864583981</v>
      </c>
      <c r="AN8" s="64">
        <f>(Chile!$J$31-AP!R7)*H8</f>
        <v>-0.51294218299565975</v>
      </c>
    </row>
    <row r="9" spans="1:40" x14ac:dyDescent="0.25">
      <c r="A9" s="50">
        <v>7</v>
      </c>
      <c r="B9" s="54">
        <v>2.3763386159288977</v>
      </c>
      <c r="C9" s="54">
        <v>2.715396285956599</v>
      </c>
      <c r="D9" s="54">
        <v>3.1516401563083822</v>
      </c>
      <c r="E9" s="54">
        <v>3.416072742677454</v>
      </c>
      <c r="F9" s="54">
        <v>3.2878882760909804</v>
      </c>
      <c r="G9" s="54">
        <v>3.586956942680509</v>
      </c>
      <c r="H9" s="54">
        <v>4.8269217081740905</v>
      </c>
      <c r="I9" s="54">
        <v>3.0033894884980987</v>
      </c>
      <c r="J9" s="54">
        <v>3.1002416167506133</v>
      </c>
      <c r="K9" s="56">
        <v>3.2943259343490348</v>
      </c>
      <c r="M9" s="48" t="s">
        <v>11</v>
      </c>
      <c r="N9" s="41">
        <f t="shared" si="0"/>
        <v>2.8913931926595134E-2</v>
      </c>
      <c r="O9" s="42"/>
      <c r="P9" s="42">
        <f t="shared" si="1"/>
        <v>0.17849127099011766</v>
      </c>
      <c r="Q9" s="42"/>
      <c r="R9" s="43">
        <f t="shared" si="2"/>
        <v>9.2933683782532566E-3</v>
      </c>
      <c r="T9" s="30">
        <v>7</v>
      </c>
      <c r="U9" s="63">
        <f>Chile!$H$31*B9</f>
        <v>0.1056103388783617</v>
      </c>
      <c r="V9" s="61">
        <f>(Chile!H25-Chile!$H$31)*B9</f>
        <v>0.40873049331478506</v>
      </c>
      <c r="W9" s="61">
        <f>(N8-Chile!H25)*B9</f>
        <v>0.52539329455540951</v>
      </c>
      <c r="X9" s="61">
        <f t="shared" si="3"/>
        <v>0.863116718505194</v>
      </c>
      <c r="Y9" s="61">
        <f>($N$14-Chile!$H$31)*B9</f>
        <v>7.1007069365000508E-2</v>
      </c>
      <c r="Z9" s="61">
        <f>(Chile!$H$31-N8)*B9</f>
        <v>-0.93412378787019457</v>
      </c>
      <c r="AA9" s="61"/>
      <c r="AB9" s="61">
        <f>Chile!$I$31*E9</f>
        <v>0.2320511827262926</v>
      </c>
      <c r="AC9" s="61">
        <f>(Chile!I25-Chile!$I$31)*E9</f>
        <v>0.30487940532513247</v>
      </c>
      <c r="AD9" s="61">
        <f>(P8-Chile!I25)*E9</f>
        <v>0.8739183774452115</v>
      </c>
      <c r="AE9" s="61">
        <f t="shared" si="4"/>
        <v>1.3366986164684385</v>
      </c>
      <c r="AF9" s="61">
        <f>($P$14-Chile!$I$31)*E9</f>
        <v>-0.15790083369809446</v>
      </c>
      <c r="AG9" s="61">
        <f>(Chile!$I$31-P8)*E9</f>
        <v>-1.178797782770344</v>
      </c>
      <c r="AH9" s="61"/>
      <c r="AI9" s="61">
        <f>Chile!$J$31*H9</f>
        <v>-5.6676768633716061E-2</v>
      </c>
      <c r="AJ9" s="61">
        <f>(Chile!J25-Chile!$J$31)*H9</f>
        <v>-0.45420823941714944</v>
      </c>
      <c r="AK9" s="61">
        <f>(R8-Chile!J25)*H9</f>
        <v>-1.0217107657741904</v>
      </c>
      <c r="AL9" s="61">
        <f t="shared" si="5"/>
        <v>-1.5908807760601493</v>
      </c>
      <c r="AM9" s="61">
        <f>($R$14-Chile!$J$31)*H9</f>
        <v>0.11496177086880979</v>
      </c>
      <c r="AN9" s="64">
        <f>(Chile!$J$31-AP!R8)*H9</f>
        <v>1.4734423449367644</v>
      </c>
    </row>
    <row r="10" spans="1:40" x14ac:dyDescent="0.25">
      <c r="A10" s="50">
        <v>8</v>
      </c>
      <c r="B10" s="54">
        <v>3.4049096336276379</v>
      </c>
      <c r="C10" s="54">
        <v>3.3821087658912439</v>
      </c>
      <c r="D10" s="54">
        <v>3.9714287433133797</v>
      </c>
      <c r="E10" s="54">
        <v>3.5033589589905554</v>
      </c>
      <c r="F10" s="54">
        <v>3.3409218072381126</v>
      </c>
      <c r="G10" s="54">
        <v>3.8774835871172599</v>
      </c>
      <c r="H10" s="54">
        <v>4.1286779523153951</v>
      </c>
      <c r="I10" s="54">
        <v>3.0856165870946342</v>
      </c>
      <c r="J10" s="54">
        <v>4.3413135678196904</v>
      </c>
      <c r="K10" s="56">
        <v>4.1670472774414344</v>
      </c>
      <c r="M10" s="48" t="s">
        <v>12</v>
      </c>
      <c r="N10" s="41">
        <f t="shared" si="0"/>
        <v>0.24709378586311787</v>
      </c>
      <c r="O10" s="42"/>
      <c r="P10" s="42">
        <f t="shared" si="1"/>
        <v>-0.13478218294862782</v>
      </c>
      <c r="Q10" s="42"/>
      <c r="R10" s="43">
        <f t="shared" si="2"/>
        <v>0.46498525611489477</v>
      </c>
      <c r="T10" s="30">
        <v>8</v>
      </c>
      <c r="U10" s="63">
        <f>Chile!$H$31*B10</f>
        <v>0.15132256735097074</v>
      </c>
      <c r="V10" s="61">
        <f>(Chile!H26-Chile!$H$31)*B10</f>
        <v>-2.0462754996581466E-2</v>
      </c>
      <c r="W10" s="61">
        <f>(N9-Chile!H26)*B10</f>
        <v>-3.2410486991471782E-2</v>
      </c>
      <c r="X10" s="61">
        <f t="shared" si="3"/>
        <v>-0.15461490999610711</v>
      </c>
      <c r="Y10" s="61">
        <f>($N$14-Chile!$H$31)*B10</f>
        <v>0.10174166800805387</v>
      </c>
      <c r="Z10" s="61">
        <f>(Chile!$H$31-N9)*B10</f>
        <v>5.2873241988053245E-2</v>
      </c>
      <c r="AA10" s="61"/>
      <c r="AB10" s="61">
        <f>Chile!$I$31*E10</f>
        <v>0.23798046797777786</v>
      </c>
      <c r="AC10" s="61">
        <f>(Chile!I26-Chile!$I$31)*E10</f>
        <v>-0.11943396536057843</v>
      </c>
      <c r="AD10" s="61">
        <f>(P9-Chile!I26)*E10</f>
        <v>0.5067724907076403</v>
      </c>
      <c r="AE10" s="61">
        <f t="shared" si="4"/>
        <v>0.54927398224096924</v>
      </c>
      <c r="AF10" s="61">
        <f>($P$14-Chile!$I$31)*E10</f>
        <v>-0.16193545689390743</v>
      </c>
      <c r="AG10" s="61">
        <f>(Chile!$I$31-P9)*E10</f>
        <v>-0.38733852534706187</v>
      </c>
      <c r="AH10" s="61"/>
      <c r="AI10" s="61">
        <f>Chile!$J$31*H10</f>
        <v>-4.8478127306320229E-2</v>
      </c>
      <c r="AJ10" s="61">
        <f>(Chile!J26-Chile!$J$31)*H10</f>
        <v>0.19143568917838599</v>
      </c>
      <c r="AK10" s="61">
        <f>(R9-Chile!J26)*H10</f>
        <v>-0.10458823674602645</v>
      </c>
      <c r="AL10" s="61">
        <f t="shared" si="5"/>
        <v>-1.1484394952157985E-2</v>
      </c>
      <c r="AM10" s="61">
        <f>($R$14-Chile!$J$31)*H10</f>
        <v>9.8331847384517515E-2</v>
      </c>
      <c r="AN10" s="64">
        <f>(Chile!$J$31-AP!R9)*H10</f>
        <v>0.67851539365145774</v>
      </c>
    </row>
    <row r="11" spans="1:40" x14ac:dyDescent="0.25">
      <c r="A11" s="50">
        <v>9</v>
      </c>
      <c r="B11" s="54">
        <v>2.2644789207897338</v>
      </c>
      <c r="C11" s="54">
        <v>2.5165641331420048</v>
      </c>
      <c r="D11" s="54">
        <v>2.8610704621672594</v>
      </c>
      <c r="E11" s="54">
        <v>2.8240175903348965</v>
      </c>
      <c r="F11" s="54">
        <v>2.6723281596973218</v>
      </c>
      <c r="G11" s="54">
        <v>2.9280479509100439</v>
      </c>
      <c r="H11" s="54">
        <v>2.4433903348242354</v>
      </c>
      <c r="I11" s="54">
        <v>2.2963607889389732</v>
      </c>
      <c r="J11" s="54">
        <v>2.6953067100585364</v>
      </c>
      <c r="K11" s="56">
        <v>3.5795308154511409</v>
      </c>
      <c r="M11" s="48" t="s">
        <v>13</v>
      </c>
      <c r="N11" s="41">
        <f t="shared" si="0"/>
        <v>2.3426894717632534</v>
      </c>
      <c r="O11" s="42"/>
      <c r="P11" s="42">
        <f t="shared" si="1"/>
        <v>0.68360613756379407</v>
      </c>
      <c r="Q11" s="42"/>
      <c r="R11" s="43">
        <f t="shared" si="2"/>
        <v>-0.27791561032923029</v>
      </c>
      <c r="T11" s="30">
        <v>9</v>
      </c>
      <c r="U11" s="63">
        <f>Chile!$H$31*B11</f>
        <v>0.1006390186164724</v>
      </c>
      <c r="V11" s="61">
        <f>(Chile!H27-Chile!$H$31)*B11</f>
        <v>6.0393784182291681E-2</v>
      </c>
      <c r="W11" s="61">
        <f>(N10-Chile!H27)*B11</f>
        <v>0.39850586674639865</v>
      </c>
      <c r="X11" s="61">
        <f t="shared" si="3"/>
        <v>0.39123504676568277</v>
      </c>
      <c r="Y11" s="61">
        <f>($N$14-Chile!$H$31)*B11</f>
        <v>6.7664604163007569E-2</v>
      </c>
      <c r="Z11" s="61">
        <f>(Chile!$H$31-N10)*B11</f>
        <v>-0.45889965092869034</v>
      </c>
      <c r="AA11" s="61"/>
      <c r="AB11" s="61">
        <f>Chile!$I$31*E11</f>
        <v>0.19183333354998836</v>
      </c>
      <c r="AC11" s="61">
        <f>(Chile!I27-Chile!$I$31)*E11</f>
        <v>2.7787993029971462E-3</v>
      </c>
      <c r="AD11" s="61">
        <f>(P10-Chile!I27)*E11</f>
        <v>-0.57523938836364663</v>
      </c>
      <c r="AE11" s="61">
        <f t="shared" si="4"/>
        <v>-0.44192626924916206</v>
      </c>
      <c r="AF11" s="61">
        <f>($P$14-Chile!$I$31)*E11</f>
        <v>-0.13053431981148747</v>
      </c>
      <c r="AG11" s="61">
        <f>(Chile!$I$31-P10)*E11</f>
        <v>0.57246058906064945</v>
      </c>
      <c r="AH11" s="61"/>
      <c r="AI11" s="61">
        <f>Chile!$J$31*H11</f>
        <v>-2.8689810413576444E-2</v>
      </c>
      <c r="AJ11" s="61">
        <f>(Chile!J27-Chile!$J$31)*H11</f>
        <v>0.25560541479847232</v>
      </c>
      <c r="AK11" s="61">
        <f>(R10-Chile!J27)*H11</f>
        <v>0.90922487624200976</v>
      </c>
      <c r="AL11" s="61">
        <f t="shared" si="5"/>
        <v>1.1066365815093233</v>
      </c>
      <c r="AM11" s="61">
        <f>($R$14-Chile!$J$31)*H11</f>
        <v>5.8193709531158863E-2</v>
      </c>
      <c r="AN11" s="64">
        <f>(Chile!$J$31-AP!R10)*H11</f>
        <v>-0.57742485426552115</v>
      </c>
    </row>
    <row r="12" spans="1:40" x14ac:dyDescent="0.25">
      <c r="A12" s="50">
        <v>10</v>
      </c>
      <c r="B12" s="54">
        <v>3.1363855488570305E-2</v>
      </c>
      <c r="C12" s="54">
        <v>4.1760952588367546E-2</v>
      </c>
      <c r="D12" s="54">
        <v>1.7401802359753197E-2</v>
      </c>
      <c r="E12" s="54">
        <v>0.10483962953554808</v>
      </c>
      <c r="F12" s="54">
        <v>0.11963433225754182</v>
      </c>
      <c r="G12" s="54">
        <v>9.3466501004230054E-2</v>
      </c>
      <c r="H12" s="54">
        <v>0.17650864374596317</v>
      </c>
      <c r="I12" s="54">
        <v>0.16828961086852856</v>
      </c>
      <c r="J12" s="54">
        <v>9.3021481654038729E-2</v>
      </c>
      <c r="K12" s="56">
        <v>0.12745413629091915</v>
      </c>
      <c r="M12" s="48" t="s">
        <v>14</v>
      </c>
      <c r="N12" s="41">
        <f t="shared" si="0"/>
        <v>0.2047166945517534</v>
      </c>
      <c r="O12" s="42"/>
      <c r="P12" s="42">
        <f t="shared" si="1"/>
        <v>-2.1727815381170995E-2</v>
      </c>
      <c r="Q12" s="42"/>
      <c r="R12" s="43">
        <f t="shared" si="2"/>
        <v>6.1555007293716837E-2</v>
      </c>
      <c r="T12" s="30">
        <v>10</v>
      </c>
      <c r="U12" s="63">
        <f>Chile!$H$31*B12</f>
        <v>1.3938869589025704E-3</v>
      </c>
      <c r="V12" s="61">
        <f>(Chile!H28-Chile!$H$31)*B12</f>
        <v>3.8034371679289999E-3</v>
      </c>
      <c r="W12" s="61">
        <f>(N11-Chile!H28)*B12</f>
        <v>6.8278449920146214E-2</v>
      </c>
      <c r="X12" s="61">
        <f t="shared" si="3"/>
        <v>7.1144707745323915E-2</v>
      </c>
      <c r="Y12" s="61">
        <f>($N$14-Chile!$H$31)*B12</f>
        <v>9.3717934275129383E-4</v>
      </c>
      <c r="Z12" s="61">
        <f>(Chile!$H$31-N11)*B12</f>
        <v>-7.2081887088075225E-2</v>
      </c>
      <c r="AA12" s="61"/>
      <c r="AB12" s="61">
        <f>Chile!$I$31*E12</f>
        <v>7.1216750528685559E-3</v>
      </c>
      <c r="AC12" s="61">
        <f>(Chile!I28-Chile!$I$31)*E12</f>
        <v>2.4401477868073083E-3</v>
      </c>
      <c r="AD12" s="61">
        <f>(P11-Chile!I28)*E12</f>
        <v>6.2107191370739223E-2</v>
      </c>
      <c r="AE12" s="61">
        <f t="shared" si="4"/>
        <v>6.9393332248222792E-2</v>
      </c>
      <c r="AF12" s="61">
        <f>($P$14-Chile!$I$31)*E12</f>
        <v>-4.8459930906762502E-3</v>
      </c>
      <c r="AG12" s="61">
        <f>(Chile!$I$31-P11)*E12</f>
        <v>-6.4547339157546541E-2</v>
      </c>
      <c r="AH12" s="61"/>
      <c r="AI12" s="61">
        <f>Chile!$J$31*H12</f>
        <v>-2.0725298996459632E-3</v>
      </c>
      <c r="AJ12" s="61">
        <f>(Chile!J28-Chile!$J$31)*H12</f>
        <v>5.157733292888373E-2</v>
      </c>
      <c r="AK12" s="61">
        <f>(R11-Chile!J28)*H12</f>
        <v>-9.8559310484281806E-2</v>
      </c>
      <c r="AL12" s="61">
        <f t="shared" si="5"/>
        <v>-5.1185846498274221E-2</v>
      </c>
      <c r="AM12" s="61">
        <f>($R$14-Chile!$J$31)*H12</f>
        <v>4.2038689428761586E-3</v>
      </c>
      <c r="AN12" s="64">
        <f>(Chile!$J$31-AP!R11)*H12</f>
        <v>-1.0083602015741953E-3</v>
      </c>
    </row>
    <row r="13" spans="1:40" x14ac:dyDescent="0.25">
      <c r="A13" s="50">
        <v>11</v>
      </c>
      <c r="B13" s="54">
        <v>10.272247494168941</v>
      </c>
      <c r="C13" s="54">
        <v>10.37180104835752</v>
      </c>
      <c r="D13" s="54">
        <v>10.77119017658883</v>
      </c>
      <c r="E13" s="54">
        <v>12.375148046792738</v>
      </c>
      <c r="F13" s="54">
        <v>13.130144576166158</v>
      </c>
      <c r="G13" s="54">
        <v>12.649759456689436</v>
      </c>
      <c r="H13" s="54">
        <v>12.106263114717366</v>
      </c>
      <c r="I13" s="54">
        <v>11.497743693913369</v>
      </c>
      <c r="J13" s="54">
        <v>11.595970714272079</v>
      </c>
      <c r="K13" s="56">
        <v>12.851464229043449</v>
      </c>
      <c r="M13" s="48" t="s">
        <v>15</v>
      </c>
      <c r="N13" s="41">
        <f t="shared" si="0"/>
        <v>0.10449179869186828</v>
      </c>
      <c r="O13" s="42"/>
      <c r="P13" s="42">
        <f t="shared" si="1"/>
        <v>-0.10529984434006284</v>
      </c>
      <c r="Q13" s="42"/>
      <c r="R13" s="43">
        <f t="shared" si="2"/>
        <v>0.15379249113308999</v>
      </c>
      <c r="T13" s="30">
        <v>11</v>
      </c>
      <c r="U13" s="63">
        <f>Chile!$H$31*B13</f>
        <v>0.45652396995514866</v>
      </c>
      <c r="V13" s="61">
        <f>(Chile!H29-Chile!$H$31)*B13</f>
        <v>7.4657725287170323E-2</v>
      </c>
      <c r="W13" s="61">
        <f>(N12-Chile!H29)*B13</f>
        <v>1.5717188573814784</v>
      </c>
      <c r="X13" s="61">
        <f t="shared" si="3"/>
        <v>1.3394328729365288</v>
      </c>
      <c r="Y13" s="61">
        <f>($N$14-Chile!$H$31)*B13</f>
        <v>0.30694370973211971</v>
      </c>
      <c r="Z13" s="61">
        <f>(Chile!$H$31-N12)*B13</f>
        <v>-1.6463765826686485</v>
      </c>
      <c r="AA13" s="61"/>
      <c r="AB13" s="61">
        <f>Chile!$I$31*E13</f>
        <v>0.84063424785868734</v>
      </c>
      <c r="AC13" s="61">
        <f>(Chile!I29-Chile!$I$31)*E13</f>
        <v>0.82996302503590946</v>
      </c>
      <c r="AD13" s="61">
        <f>(P12-Chile!I29)*E13</f>
        <v>-1.9394822049699683</v>
      </c>
      <c r="AE13" s="61">
        <f t="shared" si="4"/>
        <v>-0.5375037865515474</v>
      </c>
      <c r="AF13" s="61">
        <f>($P$14-Chile!$I$31)*E13</f>
        <v>-0.57201539338251139</v>
      </c>
      <c r="AG13" s="61">
        <f>(Chile!$I$31-P12)*E13</f>
        <v>1.1095191799340587</v>
      </c>
      <c r="AH13" s="61"/>
      <c r="AI13" s="61">
        <f>Chile!$J$31*H13</f>
        <v>-0.14214936869802242</v>
      </c>
      <c r="AJ13" s="61">
        <f>(Chile!J29-Chile!$J$31)*H13</f>
        <v>-0.12659377678412423</v>
      </c>
      <c r="AK13" s="61">
        <f>(R12-Chile!J29)*H13</f>
        <v>1.0139442598082293</v>
      </c>
      <c r="AL13" s="61">
        <f t="shared" si="5"/>
        <v>0.59901818131827722</v>
      </c>
      <c r="AM13" s="61">
        <f>($R$14-Chile!$J$31)*H13</f>
        <v>0.28833230170582774</v>
      </c>
      <c r="AN13" s="64">
        <f>(Chile!$J$31-AP!R12)*H13</f>
        <v>0.13666121000443868</v>
      </c>
    </row>
    <row r="14" spans="1:40" x14ac:dyDescent="0.25">
      <c r="A14" s="50">
        <v>12</v>
      </c>
      <c r="B14" s="54">
        <v>7.2220075794975829</v>
      </c>
      <c r="C14" s="54">
        <v>8.2123804479957183</v>
      </c>
      <c r="D14" s="54">
        <v>7.5050035380538853</v>
      </c>
      <c r="E14" s="54">
        <v>7.9766481416455912</v>
      </c>
      <c r="F14" s="54">
        <v>8.4444216179930773</v>
      </c>
      <c r="G14" s="54">
        <v>7.3453891801370697</v>
      </c>
      <c r="H14" s="54">
        <v>7.1367083339748589</v>
      </c>
      <c r="I14" s="54">
        <v>7.3167868888414596</v>
      </c>
      <c r="J14" s="54">
        <v>7.5199872127426559</v>
      </c>
      <c r="K14" s="56">
        <v>8.2342804871471369</v>
      </c>
      <c r="M14" s="47" t="s">
        <v>29</v>
      </c>
      <c r="N14" s="44">
        <f t="shared" si="0"/>
        <v>7.4323333829393434E-2</v>
      </c>
      <c r="O14" s="45"/>
      <c r="P14" s="45">
        <f t="shared" si="1"/>
        <v>2.1706314418258116E-2</v>
      </c>
      <c r="Q14" s="45"/>
      <c r="R14" s="46">
        <f t="shared" si="2"/>
        <v>1.2074983966777773E-2</v>
      </c>
      <c r="T14" s="31">
        <v>12</v>
      </c>
      <c r="U14" s="65">
        <f>Chile!$H$31*B14</f>
        <v>0.32096379814738396</v>
      </c>
      <c r="V14" s="23">
        <f>(Chile!H30-Chile!$H$31)*B14</f>
        <v>0.14761562945547435</v>
      </c>
      <c r="W14" s="23">
        <f>(N13-Chile!H30)*B14</f>
        <v>0.28606113454515003</v>
      </c>
      <c r="X14" s="23">
        <f t="shared" si="3"/>
        <v>0.21787688189859986</v>
      </c>
      <c r="Y14" s="23">
        <f>($N$14-Chile!$H$31)*B14</f>
        <v>0.21579988210202455</v>
      </c>
      <c r="Z14" s="23">
        <f>(Chile!$H$31-N13)*B14</f>
        <v>-0.43367676400062438</v>
      </c>
      <c r="AA14" s="23"/>
      <c r="AB14" s="23">
        <f>Chile!$I$31*E14</f>
        <v>0.54184754684397374</v>
      </c>
      <c r="AC14" s="23">
        <f>(Chile!I30-Chile!$I$31)*E14</f>
        <v>0.36478799501570974</v>
      </c>
      <c r="AD14" s="23">
        <f>(P13-Chile!I30)*E14</f>
        <v>-1.7465753495304157</v>
      </c>
      <c r="AE14" s="23">
        <f t="shared" si="4"/>
        <v>-1.0130834402371058</v>
      </c>
      <c r="AF14" s="23">
        <f>($P$14-Chile!$I$31)*E14</f>
        <v>-0.36870391427760024</v>
      </c>
      <c r="AG14" s="23">
        <f>(Chile!$I$31-P13)*E14</f>
        <v>1.3817873545147059</v>
      </c>
      <c r="AH14" s="23"/>
      <c r="AI14" s="23">
        <f>Chile!$J$31*H14</f>
        <v>-8.3797830481906352E-2</v>
      </c>
      <c r="AJ14" s="23">
        <f>(Chile!J30-Chile!$J$31)*H14</f>
        <v>-5.7858584388160592E-2</v>
      </c>
      <c r="AK14" s="23">
        <f>(R13-Chile!J30)*H14</f>
        <v>1.2392285680423449</v>
      </c>
      <c r="AL14" s="23">
        <f t="shared" si="5"/>
        <v>1.0113965144639621</v>
      </c>
      <c r="AM14" s="23">
        <f>($R$14-Chile!$J$31)*H14</f>
        <v>0.1699734691902221</v>
      </c>
      <c r="AN14" s="66">
        <f>(Chile!$J$31-AP!R13)*H14</f>
        <v>-2.2056778019945202</v>
      </c>
    </row>
    <row r="15" spans="1:40" x14ac:dyDescent="0.25">
      <c r="A15" s="51">
        <v>13</v>
      </c>
      <c r="B15" s="57">
        <v>52.082647183842028</v>
      </c>
      <c r="C15" s="57">
        <v>53.378763860050192</v>
      </c>
      <c r="D15" s="57">
        <v>54.777768160968549</v>
      </c>
      <c r="E15" s="57">
        <v>55.953603157205237</v>
      </c>
      <c r="F15" s="57">
        <v>57.203383655789168</v>
      </c>
      <c r="G15" s="57">
        <v>57.473794701969119</v>
      </c>
      <c r="H15" s="57">
        <v>57.168149660169973</v>
      </c>
      <c r="I15" s="57">
        <v>53.544184669953246</v>
      </c>
      <c r="J15" s="57">
        <v>54.699505591850084</v>
      </c>
      <c r="K15" s="58">
        <v>57.858454150726878</v>
      </c>
    </row>
    <row r="17" spans="2:17" x14ac:dyDescent="0.25">
      <c r="B17" s="15"/>
      <c r="E17" s="15"/>
    </row>
    <row r="18" spans="2:17" x14ac:dyDescent="0.25">
      <c r="P18" s="15"/>
      <c r="Q18" s="15"/>
    </row>
    <row r="22" spans="2:17" x14ac:dyDescent="0.25">
      <c r="H22" s="15"/>
    </row>
    <row r="23" spans="2:17" x14ac:dyDescent="0.25">
      <c r="H23" s="15"/>
    </row>
    <row r="24" spans="2:17" x14ac:dyDescent="0.25">
      <c r="H24" s="15"/>
    </row>
    <row r="32" spans="2:17" x14ac:dyDescent="0.25">
      <c r="B32" s="19"/>
    </row>
  </sheetData>
  <mergeCells count="4">
    <mergeCell ref="A1:K1"/>
    <mergeCell ref="AB1:AG1"/>
    <mergeCell ref="AI1:AN1"/>
    <mergeCell ref="U1:Z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Normal="100" workbookViewId="0">
      <selection activeCell="L19" sqref="L19"/>
    </sheetView>
  </sheetViews>
  <sheetFormatPr defaultColWidth="9.21875" defaultRowHeight="13.8" x14ac:dyDescent="0.25"/>
  <cols>
    <col min="1" max="1" width="9.21875" style="1"/>
    <col min="2" max="2" width="7.44140625" style="1" bestFit="1" customWidth="1"/>
    <col min="3" max="11" width="9.21875" style="1" bestFit="1" customWidth="1"/>
    <col min="12" max="12" width="9.21875" style="1"/>
    <col min="13" max="13" width="4" style="1" bestFit="1" customWidth="1"/>
    <col min="14" max="14" width="10.77734375" style="1" bestFit="1" customWidth="1"/>
    <col min="15" max="15" width="1.77734375" style="1" customWidth="1"/>
    <col min="16" max="16" width="10.77734375" style="1" bestFit="1" customWidth="1"/>
    <col min="17" max="17" width="1.77734375" style="1" customWidth="1"/>
    <col min="18" max="21" width="10.77734375" style="1" bestFit="1" customWidth="1"/>
    <col min="22" max="24" width="9.21875" style="1"/>
    <col min="25" max="25" width="6.21875" style="1" bestFit="1" customWidth="1"/>
    <col min="26" max="26" width="9.21875" style="1"/>
    <col min="27" max="27" width="1.77734375" style="1" customWidth="1"/>
    <col min="28" max="33" width="9.21875" style="1"/>
    <col min="34" max="34" width="1.77734375" style="1" customWidth="1"/>
    <col min="35" max="16384" width="9.21875" style="1"/>
  </cols>
  <sheetData>
    <row r="1" spans="1:40" ht="15.6" x14ac:dyDescent="0.25">
      <c r="A1" s="84" t="s">
        <v>52</v>
      </c>
      <c r="B1" s="84" t="s">
        <v>0</v>
      </c>
      <c r="C1" s="84" t="s">
        <v>0</v>
      </c>
      <c r="D1" s="84" t="s">
        <v>0</v>
      </c>
      <c r="E1" s="84" t="s">
        <v>0</v>
      </c>
      <c r="F1" s="84" t="s">
        <v>0</v>
      </c>
      <c r="G1" s="84" t="s">
        <v>0</v>
      </c>
      <c r="H1" s="84" t="s">
        <v>0</v>
      </c>
      <c r="I1" s="84" t="s">
        <v>0</v>
      </c>
      <c r="J1" s="84" t="s">
        <v>0</v>
      </c>
      <c r="K1" s="84" t="s">
        <v>0</v>
      </c>
      <c r="N1" s="2" t="s">
        <v>1</v>
      </c>
      <c r="O1" s="3"/>
      <c r="P1" s="3" t="s">
        <v>2</v>
      </c>
      <c r="Q1" s="3"/>
      <c r="R1" s="4" t="s">
        <v>3</v>
      </c>
      <c r="U1" s="83" t="s">
        <v>1</v>
      </c>
      <c r="V1" s="83"/>
      <c r="W1" s="83"/>
      <c r="X1" s="83"/>
      <c r="Y1" s="83"/>
      <c r="Z1" s="83"/>
      <c r="AA1" s="9"/>
      <c r="AB1" s="83" t="s">
        <v>2</v>
      </c>
      <c r="AC1" s="83"/>
      <c r="AD1" s="83"/>
      <c r="AE1" s="83"/>
      <c r="AF1" s="83"/>
      <c r="AG1" s="83"/>
      <c r="AH1" s="9"/>
      <c r="AI1" s="83" t="s">
        <v>3</v>
      </c>
      <c r="AJ1" s="83"/>
      <c r="AK1" s="83"/>
      <c r="AL1" s="83"/>
      <c r="AM1" s="83"/>
      <c r="AN1" s="83"/>
    </row>
    <row r="2" spans="1:40" ht="15.6" x14ac:dyDescent="0.3">
      <c r="A2" s="52" t="s">
        <v>36</v>
      </c>
      <c r="B2" s="52">
        <v>41275</v>
      </c>
      <c r="C2" s="52">
        <v>41640</v>
      </c>
      <c r="D2" s="52">
        <v>42005</v>
      </c>
      <c r="E2" s="52">
        <v>42370</v>
      </c>
      <c r="F2" s="52">
        <v>42736</v>
      </c>
      <c r="G2" s="52">
        <v>43101</v>
      </c>
      <c r="H2" s="52">
        <v>43466</v>
      </c>
      <c r="I2" s="52">
        <v>43831</v>
      </c>
      <c r="J2" s="52">
        <v>44197</v>
      </c>
      <c r="K2" s="52">
        <v>44562</v>
      </c>
      <c r="M2" s="47" t="s">
        <v>4</v>
      </c>
      <c r="N2" s="38">
        <f t="shared" ref="N2:N14" si="0">(E3-B3)/B3</f>
        <v>0.82942888605710208</v>
      </c>
      <c r="O2" s="39"/>
      <c r="P2" s="39">
        <f t="shared" ref="P2:P14" si="1">(H3-E3)/E3</f>
        <v>-0.30147327313584882</v>
      </c>
      <c r="Q2" s="39"/>
      <c r="R2" s="40">
        <f t="shared" ref="R2:R14" si="2">(K3-H3)/H3</f>
        <v>8.9388399373377628E-2</v>
      </c>
      <c r="T2" s="9" t="s">
        <v>36</v>
      </c>
      <c r="U2" s="10" t="s">
        <v>30</v>
      </c>
      <c r="V2" s="9" t="s">
        <v>31</v>
      </c>
      <c r="W2" s="9" t="s">
        <v>32</v>
      </c>
      <c r="X2" s="9" t="s">
        <v>33</v>
      </c>
      <c r="Y2" s="11" t="s">
        <v>35</v>
      </c>
      <c r="Z2" s="9" t="s">
        <v>34</v>
      </c>
      <c r="AA2" s="9"/>
      <c r="AB2" s="9" t="s">
        <v>30</v>
      </c>
      <c r="AC2" s="9" t="s">
        <v>31</v>
      </c>
      <c r="AD2" s="9" t="s">
        <v>32</v>
      </c>
      <c r="AE2" s="9" t="s">
        <v>33</v>
      </c>
      <c r="AF2" s="11" t="s">
        <v>35</v>
      </c>
      <c r="AG2" s="9" t="s">
        <v>34</v>
      </c>
      <c r="AH2" s="9"/>
      <c r="AI2" s="9" t="s">
        <v>30</v>
      </c>
      <c r="AJ2" s="9" t="s">
        <v>31</v>
      </c>
      <c r="AK2" s="9" t="s">
        <v>32</v>
      </c>
      <c r="AL2" s="9" t="s">
        <v>33</v>
      </c>
      <c r="AM2" s="11" t="s">
        <v>35</v>
      </c>
      <c r="AN2" s="4" t="s">
        <v>34</v>
      </c>
    </row>
    <row r="3" spans="1:40" x14ac:dyDescent="0.25">
      <c r="A3" s="49">
        <v>1</v>
      </c>
      <c r="B3" s="54">
        <v>4.5131427850636134</v>
      </c>
      <c r="C3" s="54">
        <v>6.8810814805460687</v>
      </c>
      <c r="D3" s="54">
        <v>7.3556228346957724</v>
      </c>
      <c r="E3" s="54">
        <v>8.2564737778955735</v>
      </c>
      <c r="F3" s="54">
        <v>6.4695392912997471</v>
      </c>
      <c r="G3" s="54">
        <v>6.511610006661857</v>
      </c>
      <c r="H3" s="54">
        <v>5.7673676035130876</v>
      </c>
      <c r="I3" s="54">
        <v>5.756373695315081</v>
      </c>
      <c r="J3" s="54">
        <v>5.8571245070302913</v>
      </c>
      <c r="K3" s="55">
        <v>6.2829033621889954</v>
      </c>
      <c r="M3" s="47" t="s">
        <v>5</v>
      </c>
      <c r="N3" s="41">
        <f t="shared" si="0"/>
        <v>9.129720836322705E-2</v>
      </c>
      <c r="O3" s="42"/>
      <c r="P3" s="42">
        <f t="shared" si="1"/>
        <v>-0.21915849012532637</v>
      </c>
      <c r="Q3" s="42"/>
      <c r="R3" s="43">
        <f t="shared" si="2"/>
        <v>-0.3268514787441581</v>
      </c>
      <c r="T3" s="29">
        <v>1</v>
      </c>
      <c r="U3" s="60">
        <f>Chile!$H$31*B3</f>
        <v>0.20057517718310844</v>
      </c>
      <c r="V3" s="61">
        <f>(Chile!H19-Chile!$H$31)*B3</f>
        <v>-4.5000362177158991E-2</v>
      </c>
      <c r="W3" s="61">
        <f>(N2-Chile!H19)*B3</f>
        <v>3.5877561778260105</v>
      </c>
      <c r="X3" s="61">
        <f t="shared" ref="X3:X14" si="3">(N2-$N$14)*B3</f>
        <v>3.272387037172336</v>
      </c>
      <c r="Y3" s="61">
        <f>($N$14-Chile!$H$31)*B3</f>
        <v>0.2703687784765158</v>
      </c>
      <c r="Z3" s="61">
        <f>(Chile!$H$31-N2)*B3</f>
        <v>-3.5427558156488517</v>
      </c>
      <c r="AA3" s="61"/>
      <c r="AB3" s="61">
        <f>Chile!$I$31*E3</f>
        <v>0.5608558861681685</v>
      </c>
      <c r="AC3" s="61">
        <f>(Chile!I19-Chile!$I$31)*E3</f>
        <v>-0.64535818052735294</v>
      </c>
      <c r="AD3" s="61">
        <f>(P2-Chile!I19)*E3</f>
        <v>-2.4046038800233012</v>
      </c>
      <c r="AE3" s="61">
        <f t="shared" ref="AE3:AE14" si="4">(P2-$P$14)*E3</f>
        <v>-3.2296691081957642</v>
      </c>
      <c r="AF3" s="61">
        <f>($P$14-Chile!$I$31)*E3</f>
        <v>0.17970704764510997</v>
      </c>
      <c r="AG3" s="61">
        <f>(Chile!$I$31-P2)*E3</f>
        <v>3.0499620605506541</v>
      </c>
      <c r="AH3" s="61"/>
      <c r="AI3" s="61">
        <f>Chile!$J$31*H3</f>
        <v>-6.7719300011922098E-2</v>
      </c>
      <c r="AJ3" s="61">
        <f>(Chile!J19-Chile!$J$31)*H3</f>
        <v>-1.1384526769854024</v>
      </c>
      <c r="AK3" s="61">
        <f>(R2-Chile!J19)*H3</f>
        <v>1.7217077356732322</v>
      </c>
      <c r="AL3" s="61">
        <f t="shared" ref="AL3:AL14" si="5">(R2-$R$14)*H3</f>
        <v>0.55679181915536236</v>
      </c>
      <c r="AM3" s="61">
        <f>($R$14-Chile!$J$31)*H3</f>
        <v>2.6463239532467462E-2</v>
      </c>
      <c r="AN3" s="62">
        <f>(Chile!$J$31-AP!R2)*H3</f>
        <v>1.3523249450338124</v>
      </c>
    </row>
    <row r="4" spans="1:40" x14ac:dyDescent="0.25">
      <c r="A4" s="50">
        <v>2</v>
      </c>
      <c r="B4" s="54">
        <v>3.8757857303905552</v>
      </c>
      <c r="C4" s="54">
        <v>4.3299896839206209</v>
      </c>
      <c r="D4" s="54">
        <v>4.6808588522483419</v>
      </c>
      <c r="E4" s="54">
        <v>4.2296341477892438</v>
      </c>
      <c r="F4" s="54">
        <v>3.2655563263634786</v>
      </c>
      <c r="G4" s="54">
        <v>3.3127564175059039</v>
      </c>
      <c r="H4" s="54">
        <v>3.3026739141772317</v>
      </c>
      <c r="I4" s="54">
        <v>1.8895348769704767</v>
      </c>
      <c r="J4" s="54">
        <v>1.6492458011159001</v>
      </c>
      <c r="K4" s="56">
        <v>2.2231900615186468</v>
      </c>
      <c r="M4" s="47" t="s">
        <v>6</v>
      </c>
      <c r="N4" s="41">
        <f t="shared" si="0"/>
        <v>0.10422406300728856</v>
      </c>
      <c r="O4" s="42"/>
      <c r="P4" s="42">
        <f t="shared" si="1"/>
        <v>9.9213020081788575E-2</v>
      </c>
      <c r="Q4" s="42"/>
      <c r="R4" s="43">
        <f t="shared" si="2"/>
        <v>5.9300407114189255E-2</v>
      </c>
      <c r="T4" s="30">
        <v>2</v>
      </c>
      <c r="U4" s="63">
        <f>Chile!$H$31*B4</f>
        <v>0.17224946043578179</v>
      </c>
      <c r="V4" s="61">
        <f>(Chile!H20-Chile!$H$31)*B4</f>
        <v>-0.96333328051229183</v>
      </c>
      <c r="W4" s="61">
        <f>(N3-Chile!H20)*B4</f>
        <v>1.1449322374751987</v>
      </c>
      <c r="X4" s="61">
        <f t="shared" si="3"/>
        <v>-5.058768180917772E-2</v>
      </c>
      <c r="Y4" s="61">
        <f>($N$14-Chile!$H$31)*B4</f>
        <v>0.23218663877208456</v>
      </c>
      <c r="Z4" s="61">
        <f>(Chile!$H$31-N3)*B4</f>
        <v>-0.18159895696290684</v>
      </c>
      <c r="AA4" s="61"/>
      <c r="AB4" s="61">
        <f>Chile!$I$31*E4</f>
        <v>0.28731578055470036</v>
      </c>
      <c r="AC4" s="61">
        <f>(Chile!I20-Chile!$I$31)*E4</f>
        <v>0.22879405390632668</v>
      </c>
      <c r="AD4" s="61">
        <f>(P3-Chile!I20)*E4</f>
        <v>-1.4430700680730393</v>
      </c>
      <c r="AE4" s="61">
        <f t="shared" si="4"/>
        <v>-1.3063365094538277</v>
      </c>
      <c r="AF4" s="61">
        <f>($P$14-Chile!$I$31)*E4</f>
        <v>9.2060495287115213E-2</v>
      </c>
      <c r="AG4" s="61">
        <f>(Chile!$I$31-P3)*E4</f>
        <v>1.2142760141667126</v>
      </c>
      <c r="AH4" s="61"/>
      <c r="AI4" s="61">
        <f>Chile!$J$31*H4</f>
        <v>-3.8779349785070361E-2</v>
      </c>
      <c r="AJ4" s="61">
        <f>(Chile!J20-Chile!$J$31)*H4</f>
        <v>0.55943909484339427</v>
      </c>
      <c r="AK4" s="61">
        <f>(R3-Chile!J20)*H4</f>
        <v>-1.6001435977169087</v>
      </c>
      <c r="AL4" s="61">
        <f t="shared" si="5"/>
        <v>-1.0558586350351729</v>
      </c>
      <c r="AM4" s="61">
        <f>($R$14-Chile!$J$31)*H4</f>
        <v>1.5154132161658323E-2</v>
      </c>
      <c r="AN4" s="64">
        <f>(Chile!$J$31-AP!R3)*H4</f>
        <v>0.15487164603019202</v>
      </c>
    </row>
    <row r="5" spans="1:40" x14ac:dyDescent="0.25">
      <c r="A5" s="50">
        <v>3</v>
      </c>
      <c r="B5" s="54">
        <v>6.2983479865501577</v>
      </c>
      <c r="C5" s="54">
        <v>6.9995412513233646</v>
      </c>
      <c r="D5" s="54">
        <v>6.4755064617456037</v>
      </c>
      <c r="E5" s="54">
        <v>6.9547874039421904</v>
      </c>
      <c r="F5" s="54">
        <v>6.6958720624918975</v>
      </c>
      <c r="G5" s="54">
        <v>7.1833456961000346</v>
      </c>
      <c r="H5" s="54">
        <v>7.6447928663140772</v>
      </c>
      <c r="I5" s="54">
        <v>6.7902170291979393</v>
      </c>
      <c r="J5" s="54">
        <v>6.8868906362279612</v>
      </c>
      <c r="K5" s="56">
        <v>8.0981321955901517</v>
      </c>
      <c r="M5" s="48" t="s">
        <v>7</v>
      </c>
      <c r="N5" s="41">
        <f t="shared" si="0"/>
        <v>-0.7532684540384188</v>
      </c>
      <c r="O5" s="42"/>
      <c r="P5" s="42">
        <f t="shared" si="1"/>
        <v>1.7630530773920017</v>
      </c>
      <c r="Q5" s="42"/>
      <c r="R5" s="43">
        <f t="shared" si="2"/>
        <v>0.50495188900034738</v>
      </c>
      <c r="T5" s="30">
        <v>3</v>
      </c>
      <c r="U5" s="63">
        <f>Chile!$H$31*B5</f>
        <v>0.27991409169328241</v>
      </c>
      <c r="V5" s="61">
        <f>(Chile!H21-Chile!$H$31)*B5</f>
        <v>-0.37792410875235405</v>
      </c>
      <c r="W5" s="61">
        <f>(N4-Chile!H21)*B5</f>
        <v>0.75444943445110435</v>
      </c>
      <c r="X5" s="61">
        <f t="shared" si="3"/>
        <v>-7.8971453868957597E-4</v>
      </c>
      <c r="Y5" s="61">
        <f>($N$14-Chile!$H$31)*B5</f>
        <v>0.37731504023743989</v>
      </c>
      <c r="Z5" s="61">
        <f>(Chile!$H$31-N4)*B5</f>
        <v>-0.3765253256987503</v>
      </c>
      <c r="AA5" s="61"/>
      <c r="AB5" s="61">
        <f>Chile!$I$31*E5</f>
        <v>0.47243333624968092</v>
      </c>
      <c r="AC5" s="61">
        <f>(Chile!I21-Chile!$I$31)*E5</f>
        <v>-0.57932459263448066</v>
      </c>
      <c r="AD5" s="61">
        <f>(P4-Chile!I21)*E5</f>
        <v>0.79689671875668644</v>
      </c>
      <c r="AE5" s="61">
        <f t="shared" si="4"/>
        <v>6.6197054271567954E-2</v>
      </c>
      <c r="AF5" s="61">
        <f>($P$14-Chile!$I$31)*E5</f>
        <v>0.15137507185063787</v>
      </c>
      <c r="AG5" s="61">
        <f>(Chile!$I$31-P4)*E5</f>
        <v>-0.21757212612220583</v>
      </c>
      <c r="AH5" s="61"/>
      <c r="AI5" s="61">
        <f>Chile!$J$31*H5</f>
        <v>-8.9763659477432534E-2</v>
      </c>
      <c r="AJ5" s="61">
        <f>(Chile!J21-Chile!$J$31)*H5</f>
        <v>3.7377845937406819E-2</v>
      </c>
      <c r="AK5" s="61">
        <f>(R4-Chile!J21)*H5</f>
        <v>0.50572514281610026</v>
      </c>
      <c r="AL5" s="61">
        <f t="shared" si="5"/>
        <v>0.508025289757151</v>
      </c>
      <c r="AM5" s="61">
        <f>($R$14-Chile!$J$31)*H5</f>
        <v>3.5077698996356141E-2</v>
      </c>
      <c r="AN5" s="64">
        <f>(Chile!$J$31-AP!R4)*H5</f>
        <v>0.78887508713604471</v>
      </c>
    </row>
    <row r="6" spans="1:40" x14ac:dyDescent="0.25">
      <c r="A6" s="50">
        <v>4</v>
      </c>
      <c r="B6" s="54">
        <v>0.74843588057319865</v>
      </c>
      <c r="C6" s="54">
        <v>1.1936805848954055</v>
      </c>
      <c r="D6" s="54">
        <v>0.42937211871309877</v>
      </c>
      <c r="E6" s="54">
        <v>0.18466274186694268</v>
      </c>
      <c r="F6" s="54">
        <v>0.22677317547028628</v>
      </c>
      <c r="G6" s="54">
        <v>0.35215689767290198</v>
      </c>
      <c r="H6" s="54">
        <v>0.51023295719510076</v>
      </c>
      <c r="I6" s="54">
        <v>0.63624663565751594</v>
      </c>
      <c r="J6" s="54">
        <v>0.6095469208948624</v>
      </c>
      <c r="K6" s="56">
        <v>0.76787605276100024</v>
      </c>
      <c r="M6" s="48" t="s">
        <v>8</v>
      </c>
      <c r="N6" s="41">
        <f t="shared" si="0"/>
        <v>-0.14213016371933823</v>
      </c>
      <c r="O6" s="42"/>
      <c r="P6" s="42">
        <f t="shared" si="1"/>
        <v>0.18186599036615306</v>
      </c>
      <c r="Q6" s="42"/>
      <c r="R6" s="43">
        <f t="shared" si="2"/>
        <v>0.17186920456827837</v>
      </c>
      <c r="T6" s="30">
        <v>4</v>
      </c>
      <c r="U6" s="63">
        <f>Chile!$H$31*B6</f>
        <v>3.3262333257654549E-2</v>
      </c>
      <c r="V6" s="61">
        <f>(Chile!H22-Chile!$H$31)*B6</f>
        <v>9.7417208339358491E-2</v>
      </c>
      <c r="W6" s="61">
        <f>(N5-Chile!H22)*B6</f>
        <v>-0.69445268030326912</v>
      </c>
      <c r="X6" s="61">
        <f t="shared" si="3"/>
        <v>-0.64187200925855747</v>
      </c>
      <c r="Y6" s="61">
        <f>($N$14-Chile!$H$31)*B6</f>
        <v>4.4836537294646872E-2</v>
      </c>
      <c r="Z6" s="61">
        <f>(Chile!$H$31-N5)*B6</f>
        <v>0.59703547196391049</v>
      </c>
      <c r="AA6" s="61"/>
      <c r="AB6" s="61">
        <f>Chile!$I$31*E6</f>
        <v>1.2543997415616549E-2</v>
      </c>
      <c r="AC6" s="61">
        <f>(Chile!I22-Chile!$I$31)*E6</f>
        <v>9.9788619244558265E-3</v>
      </c>
      <c r="AD6" s="61">
        <f>(P5-Chile!I22)*E6</f>
        <v>0.30304735598808574</v>
      </c>
      <c r="AE6" s="61">
        <f t="shared" si="4"/>
        <v>0.30900692383571621</v>
      </c>
      <c r="AF6" s="61">
        <f>($P$14-Chile!$I$31)*E6</f>
        <v>4.019294076825327E-3</v>
      </c>
      <c r="AG6" s="61">
        <f>(Chile!$I$31-P5)*E6</f>
        <v>-0.31302621791254154</v>
      </c>
      <c r="AH6" s="61"/>
      <c r="AI6" s="61">
        <f>Chile!$J$31*H6</f>
        <v>-5.9910553790984526E-3</v>
      </c>
      <c r="AJ6" s="61">
        <f>(Chile!J22-Chile!$J$31)*H6</f>
        <v>1.6277743681028817E-2</v>
      </c>
      <c r="AK6" s="61">
        <f>(R5-Chile!J22)*H6</f>
        <v>0.24735640726396912</v>
      </c>
      <c r="AL6" s="61">
        <f t="shared" si="5"/>
        <v>0.2612929759251521</v>
      </c>
      <c r="AM6" s="61">
        <f>($R$14-Chile!$J$31)*H6</f>
        <v>2.341175019845868E-3</v>
      </c>
      <c r="AN6" s="64">
        <f>(Chile!$J$31-AP!R5)*H6</f>
        <v>4.3006987790690371E-2</v>
      </c>
    </row>
    <row r="7" spans="1:40" x14ac:dyDescent="0.25">
      <c r="A7" s="50">
        <v>5</v>
      </c>
      <c r="B7" s="54">
        <v>7.6716284378336619</v>
      </c>
      <c r="C7" s="54">
        <v>7.1644084955625438</v>
      </c>
      <c r="D7" s="54">
        <v>6.3471455466870985</v>
      </c>
      <c r="E7" s="54">
        <v>6.5812586319704325</v>
      </c>
      <c r="F7" s="54">
        <v>6.6557617157686444</v>
      </c>
      <c r="G7" s="54">
        <v>6.1536938177556841</v>
      </c>
      <c r="H7" s="54">
        <v>7.7781657509295288</v>
      </c>
      <c r="I7" s="54">
        <v>7.0789734105615167</v>
      </c>
      <c r="J7" s="54">
        <v>8.7941741387720729</v>
      </c>
      <c r="K7" s="56">
        <v>9.1149929115420125</v>
      </c>
      <c r="M7" s="48" t="s">
        <v>9</v>
      </c>
      <c r="N7" s="41">
        <f t="shared" si="0"/>
        <v>7.3259856164446274E-2</v>
      </c>
      <c r="O7" s="42"/>
      <c r="P7" s="42">
        <f t="shared" si="1"/>
        <v>6.6981669571149205E-2</v>
      </c>
      <c r="Q7" s="42"/>
      <c r="R7" s="43">
        <f t="shared" si="2"/>
        <v>2.822650538967177E-2</v>
      </c>
      <c r="T7" s="30">
        <v>5</v>
      </c>
      <c r="U7" s="63">
        <f>Chile!$H$31*B7</f>
        <v>0.3409460561039554</v>
      </c>
      <c r="V7" s="61">
        <f>(Chile!H23-Chile!$H$31)*B7</f>
        <v>0.20798665101028921</v>
      </c>
      <c r="W7" s="61">
        <f>(N6-Chile!H23)*B7</f>
        <v>-1.6393025129774741</v>
      </c>
      <c r="X7" s="61">
        <f t="shared" si="3"/>
        <v>-1.8908999940108937</v>
      </c>
      <c r="Y7" s="61">
        <f>($N$14-Chile!$H$31)*B7</f>
        <v>0.45958413204370896</v>
      </c>
      <c r="Z7" s="61">
        <f>(Chile!$H$31-N6)*B7</f>
        <v>1.4313158619671849</v>
      </c>
      <c r="AA7" s="61"/>
      <c r="AB7" s="61">
        <f>Chile!$I$31*E7</f>
        <v>0.44705981529520339</v>
      </c>
      <c r="AC7" s="61">
        <f>(Chile!I23-Chile!$I$31)*E7</f>
        <v>-0.17082830241209121</v>
      </c>
      <c r="AD7" s="61">
        <f>(P6-Chile!I23)*E7</f>
        <v>0.92067560607598409</v>
      </c>
      <c r="AE7" s="61">
        <f t="shared" si="4"/>
        <v>0.60660230702784113</v>
      </c>
      <c r="AF7" s="61">
        <f>($P$14-Chile!$I$31)*E7</f>
        <v>0.14324499663605186</v>
      </c>
      <c r="AG7" s="61">
        <f>(Chile!$I$31-P6)*E7</f>
        <v>-0.74984730366389296</v>
      </c>
      <c r="AH7" s="61"/>
      <c r="AI7" s="61">
        <f>Chile!$J$31*H7</f>
        <v>-9.1329697747860719E-2</v>
      </c>
      <c r="AJ7" s="61">
        <f>(Chile!J23-Chile!$J$31)*H7</f>
        <v>6.5669529996421561E-2</v>
      </c>
      <c r="AK7" s="61">
        <f>(R6-Chile!J23)*H7</f>
        <v>1.3624873283639229</v>
      </c>
      <c r="AL7" s="61">
        <f t="shared" si="5"/>
        <v>1.3924671854383859</v>
      </c>
      <c r="AM7" s="61">
        <f>($R$14-Chile!$J$31)*H7</f>
        <v>3.5689672921958682E-2</v>
      </c>
      <c r="AN7" s="64">
        <f>(Chile!$J$31-AP!R6)*H7</f>
        <v>-1.655949353886059</v>
      </c>
    </row>
    <row r="8" spans="1:40" x14ac:dyDescent="0.25">
      <c r="A8" s="50">
        <v>6</v>
      </c>
      <c r="B8" s="54">
        <v>12.786525558839072</v>
      </c>
      <c r="C8" s="54">
        <v>14.053042490319209</v>
      </c>
      <c r="D8" s="54">
        <v>12.645060894640695</v>
      </c>
      <c r="E8" s="54">
        <v>13.723264582122638</v>
      </c>
      <c r="F8" s="54">
        <v>14.554877434086649</v>
      </c>
      <c r="G8" s="54">
        <v>14.945531806583807</v>
      </c>
      <c r="H8" s="54">
        <v>14.642471755799832</v>
      </c>
      <c r="I8" s="54">
        <v>12.17131815149086</v>
      </c>
      <c r="J8" s="54">
        <v>14.280669934429946</v>
      </c>
      <c r="K8" s="56">
        <v>15.055777563733033</v>
      </c>
      <c r="M8" s="48" t="s">
        <v>10</v>
      </c>
      <c r="N8" s="41">
        <f t="shared" si="0"/>
        <v>0.52873718919788493</v>
      </c>
      <c r="O8" s="42"/>
      <c r="P8" s="42">
        <f t="shared" si="1"/>
        <v>3.2025540078284868E-3</v>
      </c>
      <c r="Q8" s="42"/>
      <c r="R8" s="43">
        <f t="shared" si="2"/>
        <v>-0.18726719333012146</v>
      </c>
      <c r="T8" s="30">
        <v>6</v>
      </c>
      <c r="U8" s="63">
        <f>Chile!$H$31*B8</f>
        <v>0.56826467755647181</v>
      </c>
      <c r="V8" s="61">
        <f>(Chile!H24-Chile!$H$31)*B8</f>
        <v>1.2006034718849317E-2</v>
      </c>
      <c r="W8" s="61">
        <f>(N7-Chile!H24)*B8</f>
        <v>0.35646831100824528</v>
      </c>
      <c r="X8" s="61">
        <f t="shared" si="3"/>
        <v>-0.39752785294992782</v>
      </c>
      <c r="Y8" s="61">
        <f>($N$14-Chile!$H$31)*B8</f>
        <v>0.76600219867702235</v>
      </c>
      <c r="Z8" s="61">
        <f>(Chile!$H$31-N7)*B8</f>
        <v>-0.36847434572709459</v>
      </c>
      <c r="AA8" s="61"/>
      <c r="AB8" s="61">
        <f>Chile!$I$31*E8</f>
        <v>0.93221076277534087</v>
      </c>
      <c r="AC8" s="61">
        <f>(Chile!I24-Chile!$I$31)*E8</f>
        <v>-0.23857104922958008</v>
      </c>
      <c r="AD8" s="61">
        <f>(P7-Chile!I24)*E8</f>
        <v>0.22556746013143281</v>
      </c>
      <c r="AE8" s="61">
        <f t="shared" si="4"/>
        <v>-0.31169858025871328</v>
      </c>
      <c r="AF8" s="61">
        <f>($P$14-Chile!$I$31)*E8</f>
        <v>0.29869499116056597</v>
      </c>
      <c r="AG8" s="61">
        <f>(Chile!$I$31-P7)*E8</f>
        <v>1.3003589098147278E-2</v>
      </c>
      <c r="AH8" s="61"/>
      <c r="AI8" s="61">
        <f>Chile!$J$31*H8</f>
        <v>-0.17192903347154478</v>
      </c>
      <c r="AJ8" s="61">
        <f>(Chile!J24-Chile!$J$31)*H8</f>
        <v>-0.11445150712063318</v>
      </c>
      <c r="AK8" s="61">
        <f>(R7-Chile!J24)*H8</f>
        <v>0.69968634852537848</v>
      </c>
      <c r="AL8" s="61">
        <f t="shared" si="5"/>
        <v>0.51804868923627789</v>
      </c>
      <c r="AM8" s="61">
        <f>($R$14-Chile!$J$31)*H8</f>
        <v>6.7186152168467558E-2</v>
      </c>
      <c r="AN8" s="64">
        <f>(Chile!$J$31-AP!R7)*H8</f>
        <v>-0.87054644234115863</v>
      </c>
    </row>
    <row r="9" spans="1:40" x14ac:dyDescent="0.25">
      <c r="A9" s="50">
        <v>7</v>
      </c>
      <c r="B9" s="54">
        <v>4.3517018170697508</v>
      </c>
      <c r="C9" s="54">
        <v>3.0597542387047008</v>
      </c>
      <c r="D9" s="54">
        <v>4.8617223863366554</v>
      </c>
      <c r="E9" s="54">
        <v>6.652608404054539</v>
      </c>
      <c r="F9" s="54">
        <v>6.5476141234634158</v>
      </c>
      <c r="G9" s="54">
        <v>6.5812525192627858</v>
      </c>
      <c r="H9" s="54">
        <v>6.6739137417614574</v>
      </c>
      <c r="I9" s="54">
        <v>4.0202173651265083</v>
      </c>
      <c r="J9" s="54">
        <v>4.7480108637868463</v>
      </c>
      <c r="K9" s="56">
        <v>5.4241086468144601</v>
      </c>
      <c r="M9" s="48" t="s">
        <v>11</v>
      </c>
      <c r="N9" s="41">
        <f t="shared" si="0"/>
        <v>-0.12989283306126218</v>
      </c>
      <c r="O9" s="42"/>
      <c r="P9" s="42">
        <f t="shared" si="1"/>
        <v>0.45382911314302532</v>
      </c>
      <c r="Q9" s="42"/>
      <c r="R9" s="43">
        <f t="shared" si="2"/>
        <v>-8.9819580013710071E-2</v>
      </c>
      <c r="T9" s="30">
        <v>7</v>
      </c>
      <c r="U9" s="63">
        <f>Chile!$H$31*B9</f>
        <v>0.19340034308143819</v>
      </c>
      <c r="V9" s="61">
        <f>(Chile!H25-Chile!$H$31)*B9</f>
        <v>0.74849317286984884</v>
      </c>
      <c r="W9" s="61">
        <f>(N8-Chile!H25)*B9</f>
        <v>1.3590130710335016</v>
      </c>
      <c r="X9" s="61">
        <f t="shared" si="3"/>
        <v>1.8468089071230784</v>
      </c>
      <c r="Y9" s="61">
        <f>($N$14-Chile!$H$31)*B9</f>
        <v>0.26069733678027179</v>
      </c>
      <c r="Z9" s="61">
        <f>(Chile!$H$31-N8)*B9</f>
        <v>-2.1075062439033503</v>
      </c>
      <c r="AA9" s="61"/>
      <c r="AB9" s="61">
        <f>Chile!$I$31*E9</f>
        <v>0.45190655020003195</v>
      </c>
      <c r="AC9" s="61">
        <f>(Chile!I25-Chile!$I$31)*E9</f>
        <v>0.59373539349733728</v>
      </c>
      <c r="AD9" s="61">
        <f>(P8-Chile!I25)*E9</f>
        <v>-1.0243366059904508</v>
      </c>
      <c r="AE9" s="61">
        <f t="shared" si="4"/>
        <v>-0.57539917922709205</v>
      </c>
      <c r="AF9" s="61">
        <f>($P$14-Chile!$I$31)*E9</f>
        <v>0.14479796673397838</v>
      </c>
      <c r="AG9" s="61">
        <f>(Chile!$I$31-P8)*E9</f>
        <v>0.43060121249311362</v>
      </c>
      <c r="AH9" s="61"/>
      <c r="AI9" s="61">
        <f>Chile!$J$31*H9</f>
        <v>-7.8363787086631151E-2</v>
      </c>
      <c r="AJ9" s="61">
        <f>(Chile!J25-Chile!$J$31)*H9</f>
        <v>-0.62800824084923434</v>
      </c>
      <c r="AK9" s="61">
        <f>(R8-Chile!J25)*H9</f>
        <v>-0.5434330670111317</v>
      </c>
      <c r="AL9" s="61">
        <f t="shared" si="5"/>
        <v>-1.2020641829931524</v>
      </c>
      <c r="AM9" s="61">
        <f>($R$14-Chile!$J$31)*H9</f>
        <v>3.0622875132786543E-2</v>
      </c>
      <c r="AN9" s="64">
        <f>(Chile!$J$31-AP!R8)*H9</f>
        <v>2.0372460354834558</v>
      </c>
    </row>
    <row r="10" spans="1:40" x14ac:dyDescent="0.25">
      <c r="A10" s="50">
        <v>8</v>
      </c>
      <c r="B10" s="54">
        <v>6.9693682688487</v>
      </c>
      <c r="C10" s="54">
        <v>6.7829655917761569</v>
      </c>
      <c r="D10" s="54">
        <v>6.3177301659817253</v>
      </c>
      <c r="E10" s="54">
        <v>6.064097279760678</v>
      </c>
      <c r="F10" s="54">
        <v>6.885260072846151</v>
      </c>
      <c r="G10" s="54">
        <v>7.3807901662620559</v>
      </c>
      <c r="H10" s="54">
        <v>8.8161611702474989</v>
      </c>
      <c r="I10" s="54">
        <v>5.2466892271036203</v>
      </c>
      <c r="J10" s="54">
        <v>6.2022164212247688</v>
      </c>
      <c r="K10" s="56">
        <v>8.0242972766026899</v>
      </c>
      <c r="M10" s="48" t="s">
        <v>12</v>
      </c>
      <c r="N10" s="41">
        <f t="shared" si="0"/>
        <v>-1.9933403668434282E-2</v>
      </c>
      <c r="O10" s="42"/>
      <c r="P10" s="42">
        <f t="shared" si="1"/>
        <v>7.6094496657144434E-2</v>
      </c>
      <c r="Q10" s="42"/>
      <c r="R10" s="43">
        <f t="shared" si="2"/>
        <v>-1.7124487712666024E-2</v>
      </c>
      <c r="T10" s="30">
        <v>8</v>
      </c>
      <c r="U10" s="63">
        <f>Chile!$H$31*B10</f>
        <v>0.30973588515856326</v>
      </c>
      <c r="V10" s="61">
        <f>(Chile!H26-Chile!$H$31)*B10</f>
        <v>-4.1884364259752394E-2</v>
      </c>
      <c r="W10" s="61">
        <f>(N9-Chile!H26)*B10</f>
        <v>-1.1731225099868328</v>
      </c>
      <c r="X10" s="61">
        <f t="shared" si="3"/>
        <v>-1.6325207166709288</v>
      </c>
      <c r="Y10" s="61">
        <f>($N$14-Chile!$H$31)*B10</f>
        <v>0.41751384242434353</v>
      </c>
      <c r="Z10" s="61">
        <f>(Chile!$H$31-N9)*B10</f>
        <v>1.2150068742465852</v>
      </c>
      <c r="AA10" s="61"/>
      <c r="AB10" s="61">
        <f>Chile!$I$31*E10</f>
        <v>0.41192944411155508</v>
      </c>
      <c r="AC10" s="61">
        <f>(Chile!I26-Chile!$I$31)*E10</f>
        <v>-0.20673279356529312</v>
      </c>
      <c r="AD10" s="61">
        <f>(P9-Chile!I26)*E10</f>
        <v>2.5468672399405587</v>
      </c>
      <c r="AE10" s="61">
        <f t="shared" si="4"/>
        <v>2.2081457732329772</v>
      </c>
      <c r="AF10" s="61">
        <f>($P$14-Chile!$I$31)*E10</f>
        <v>0.1319886731422884</v>
      </c>
      <c r="AG10" s="61">
        <f>(Chile!$I$31-P9)*E10</f>
        <v>-2.340134446375266</v>
      </c>
      <c r="AH10" s="61"/>
      <c r="AI10" s="61">
        <f>Chile!$J$31*H10</f>
        <v>-0.10351763651718369</v>
      </c>
      <c r="AJ10" s="61">
        <f>(Chile!J26-Chile!$J$31)*H10</f>
        <v>0.40878167515767722</v>
      </c>
      <c r="AK10" s="61">
        <f>(R9-Chile!J26)*H10</f>
        <v>-1.0971279322853025</v>
      </c>
      <c r="AL10" s="61">
        <f t="shared" si="5"/>
        <v>-0.72879871322960588</v>
      </c>
      <c r="AM10" s="61">
        <f>($R$14-Chile!$J$31)*H10</f>
        <v>4.0452456101980602E-2</v>
      </c>
      <c r="AN10" s="64">
        <f>(Chile!$J$31-AP!R9)*H10</f>
        <v>1.4488659895525349</v>
      </c>
    </row>
    <row r="11" spans="1:40" x14ac:dyDescent="0.25">
      <c r="A11" s="50">
        <v>9</v>
      </c>
      <c r="B11" s="54">
        <v>5.3136633278842815</v>
      </c>
      <c r="C11" s="54">
        <v>4.7973372804700665</v>
      </c>
      <c r="D11" s="54">
        <v>5.7447667052002096</v>
      </c>
      <c r="E11" s="54">
        <v>5.2077439318114083</v>
      </c>
      <c r="F11" s="54">
        <v>6.3716250787429516</v>
      </c>
      <c r="G11" s="54">
        <v>6.2851026009616042</v>
      </c>
      <c r="H11" s="54">
        <v>5.6040245850218957</v>
      </c>
      <c r="I11" s="54">
        <v>4.8827772709338557</v>
      </c>
      <c r="J11" s="54">
        <v>5.4103880462205138</v>
      </c>
      <c r="K11" s="56">
        <v>5.5080585348742099</v>
      </c>
      <c r="M11" s="48" t="s">
        <v>13</v>
      </c>
      <c r="N11" s="41">
        <f t="shared" si="0"/>
        <v>-0.65827768291527644</v>
      </c>
      <c r="O11" s="42"/>
      <c r="P11" s="42">
        <f t="shared" si="1"/>
        <v>-0.7472472260009555</v>
      </c>
      <c r="Q11" s="42"/>
      <c r="R11" s="43">
        <f t="shared" si="2"/>
        <v>6.8580299004654819</v>
      </c>
      <c r="T11" s="30">
        <v>9</v>
      </c>
      <c r="U11" s="63">
        <f>Chile!$H$31*B11</f>
        <v>0.23615228106875705</v>
      </c>
      <c r="V11" s="61">
        <f>(Chile!H27-Chile!$H$31)*B11</f>
        <v>0.14171570920593221</v>
      </c>
      <c r="W11" s="61">
        <f>(N10-Chile!H27)*B11</f>
        <v>-0.48378738634756252</v>
      </c>
      <c r="X11" s="61">
        <f t="shared" si="3"/>
        <v>-0.66039722800834877</v>
      </c>
      <c r="Y11" s="61">
        <f>($N$14-Chile!$H$31)*B11</f>
        <v>0.31832555086671849</v>
      </c>
      <c r="Z11" s="61">
        <f>(Chile!$H$31-N10)*B11</f>
        <v>0.34207167714163028</v>
      </c>
      <c r="AA11" s="61"/>
      <c r="AB11" s="61">
        <f>Chile!$I$31*E11</f>
        <v>0.3537580226600619</v>
      </c>
      <c r="AC11" s="61">
        <f>(Chile!I27-Chile!$I$31)*E11</f>
        <v>5.1243573189602657E-3</v>
      </c>
      <c r="AD11" s="61">
        <f>(P10-Chile!I27)*E11</f>
        <v>3.7398273231465239E-2</v>
      </c>
      <c r="AE11" s="61">
        <f t="shared" si="4"/>
        <v>-7.0827004179002659E-2</v>
      </c>
      <c r="AF11" s="61">
        <f>($P$14-Chile!$I$31)*E11</f>
        <v>0.11334963472942818</v>
      </c>
      <c r="AG11" s="61">
        <f>(Chile!$I$31-P10)*E11</f>
        <v>-4.2522630550425503E-2</v>
      </c>
      <c r="AH11" s="61"/>
      <c r="AI11" s="61">
        <f>Chile!$J$31*H11</f>
        <v>-6.5801358303590546E-2</v>
      </c>
      <c r="AJ11" s="61">
        <f>(Chile!J27-Chile!$J$31)*H11</f>
        <v>0.58624240596351496</v>
      </c>
      <c r="AK11" s="61">
        <f>(R10-Chile!J27)*H11</f>
        <v>-0.61640709780761027</v>
      </c>
      <c r="AL11" s="61">
        <f t="shared" si="5"/>
        <v>-5.5878441189452774E-2</v>
      </c>
      <c r="AM11" s="61">
        <f>($R$14-Chile!$J$31)*H11</f>
        <v>2.5713749345357549E-2</v>
      </c>
      <c r="AN11" s="64">
        <f>(Chile!$J$31-AP!R10)*H11</f>
        <v>-1.32434962731382</v>
      </c>
    </row>
    <row r="12" spans="1:40" x14ac:dyDescent="0.25">
      <c r="A12" s="50">
        <v>10</v>
      </c>
      <c r="B12" s="54">
        <v>0.81125063118946494</v>
      </c>
      <c r="C12" s="54">
        <v>0.74509066561989734</v>
      </c>
      <c r="D12" s="54">
        <v>0.18068094976743962</v>
      </c>
      <c r="E12" s="54">
        <v>0.27722244542650837</v>
      </c>
      <c r="F12" s="54">
        <v>0.36009529628510101</v>
      </c>
      <c r="G12" s="54">
        <v>0.16645168741441124</v>
      </c>
      <c r="H12" s="54">
        <v>7.0068742096348738E-2</v>
      </c>
      <c r="I12" s="54">
        <v>0.2613199203457357</v>
      </c>
      <c r="J12" s="54">
        <v>0.50789937627249893</v>
      </c>
      <c r="K12" s="56">
        <v>0.55060227048111277</v>
      </c>
      <c r="M12" s="48" t="s">
        <v>14</v>
      </c>
      <c r="N12" s="41">
        <f t="shared" si="0"/>
        <v>0.34546550383253344</v>
      </c>
      <c r="O12" s="42"/>
      <c r="P12" s="42">
        <f t="shared" si="1"/>
        <v>0.25265002694413419</v>
      </c>
      <c r="Q12" s="42"/>
      <c r="R12" s="43">
        <f t="shared" si="2"/>
        <v>-4.1858401189221468E-2</v>
      </c>
      <c r="T12" s="30">
        <v>10</v>
      </c>
      <c r="U12" s="63">
        <f>Chile!$H$31*B12</f>
        <v>3.6053975431322847E-2</v>
      </c>
      <c r="V12" s="61">
        <f>(Chile!H28-Chile!$H$31)*B12</f>
        <v>9.8378874507195471E-2</v>
      </c>
      <c r="W12" s="61">
        <f>(N11-Chile!H28)*B12</f>
        <v>-0.66846103570147475</v>
      </c>
      <c r="X12" s="61">
        <f t="shared" si="3"/>
        <v>-0.6186817408306472</v>
      </c>
      <c r="Y12" s="61">
        <f>($N$14-Chile!$H$31)*B12</f>
        <v>4.8599579636367844E-2</v>
      </c>
      <c r="Z12" s="61">
        <f>(Chile!$H$31-N11)*B12</f>
        <v>0.57008216119427935</v>
      </c>
      <c r="AA12" s="61"/>
      <c r="AB12" s="61">
        <f>Chile!$I$31*E12</f>
        <v>1.8831506582343994E-2</v>
      </c>
      <c r="AC12" s="61">
        <f>(Chile!I28-Chile!$I$31)*E12</f>
        <v>6.4523667210349585E-3</v>
      </c>
      <c r="AD12" s="61">
        <f>(P11-Chile!I28)*E12</f>
        <v>-0.23243757663353862</v>
      </c>
      <c r="AE12" s="61">
        <f t="shared" si="4"/>
        <v>-0.23201912082274376</v>
      </c>
      <c r="AF12" s="61">
        <f>($P$14-Chile!$I$31)*E12</f>
        <v>6.0339109102401055E-3</v>
      </c>
      <c r="AG12" s="61">
        <f>(Chile!$I$31-P11)*E12</f>
        <v>0.22598520991250365</v>
      </c>
      <c r="AH12" s="61"/>
      <c r="AI12" s="61">
        <f>Chile!$J$31*H12</f>
        <v>-8.2273343641045202E-4</v>
      </c>
      <c r="AJ12" s="61">
        <f>(Chile!J28-Chile!$J$31)*H12</f>
        <v>2.0474684765086029E-2</v>
      </c>
      <c r="AK12" s="61">
        <f>(R11-Chile!J28)*H12</f>
        <v>0.46088157705608851</v>
      </c>
      <c r="AL12" s="61">
        <f t="shared" si="5"/>
        <v>0.48103475536739743</v>
      </c>
      <c r="AM12" s="61">
        <f>($R$14-Chile!$J$31)*H12</f>
        <v>3.2150645377708936E-4</v>
      </c>
      <c r="AN12" s="64">
        <f>(Chile!$J$31-AP!R11)*H12</f>
        <v>-4.0028935356850148E-4</v>
      </c>
    </row>
    <row r="13" spans="1:40" x14ac:dyDescent="0.25">
      <c r="A13" s="50">
        <v>11</v>
      </c>
      <c r="B13" s="54">
        <v>12.465953192176897</v>
      </c>
      <c r="C13" s="54">
        <v>14.957688249884839</v>
      </c>
      <c r="D13" s="54">
        <v>17.153137615707688</v>
      </c>
      <c r="E13" s="54">
        <v>16.772509992465068</v>
      </c>
      <c r="F13" s="54">
        <v>19.130415648218289</v>
      </c>
      <c r="G13" s="54">
        <v>22.213482022156242</v>
      </c>
      <c r="H13" s="54">
        <v>21.010085093982127</v>
      </c>
      <c r="I13" s="54">
        <v>16.895865958009885</v>
      </c>
      <c r="J13" s="54">
        <v>19.46070522869395</v>
      </c>
      <c r="K13" s="56">
        <v>20.130636523098541</v>
      </c>
      <c r="M13" s="48" t="s">
        <v>15</v>
      </c>
      <c r="N13" s="41">
        <f t="shared" si="0"/>
        <v>-8.3072687416804181E-2</v>
      </c>
      <c r="O13" s="42"/>
      <c r="P13" s="42">
        <f t="shared" si="1"/>
        <v>6.9836082185863249E-2</v>
      </c>
      <c r="Q13" s="42"/>
      <c r="R13" s="43">
        <f t="shared" si="2"/>
        <v>-6.4788041255277309E-3</v>
      </c>
      <c r="T13" s="30">
        <v>11</v>
      </c>
      <c r="U13" s="63">
        <f>Chile!$H$31*B13</f>
        <v>0.55401765230035249</v>
      </c>
      <c r="V13" s="61">
        <f>(Chile!H29-Chile!$H$31)*B13</f>
        <v>9.0601371257124488E-2</v>
      </c>
      <c r="W13" s="61">
        <f>(N12-Chile!H29)*B13</f>
        <v>3.6619377767306935</v>
      </c>
      <c r="X13" s="61">
        <f t="shared" si="3"/>
        <v>3.0057414733676509</v>
      </c>
      <c r="Y13" s="61">
        <f>($N$14-Chile!$H$31)*B13</f>
        <v>0.74679767462016688</v>
      </c>
      <c r="Z13" s="61">
        <f>(Chile!$H$31-N12)*B13</f>
        <v>-3.7525391479878181</v>
      </c>
      <c r="AA13" s="61"/>
      <c r="AB13" s="61">
        <f>Chile!$I$31*E13</f>
        <v>1.139343648165273</v>
      </c>
      <c r="AC13" s="61">
        <f>(Chile!I29-Chile!$I$31)*E13</f>
        <v>1.1248805329968647</v>
      </c>
      <c r="AD13" s="61">
        <f>(P12-Chile!I29)*E13</f>
        <v>1.9733509203549215</v>
      </c>
      <c r="AE13" s="61">
        <f t="shared" si="4"/>
        <v>2.7331678277137414</v>
      </c>
      <c r="AF13" s="61">
        <f>($P$14-Chile!$I$31)*E13</f>
        <v>0.36506362563804479</v>
      </c>
      <c r="AG13" s="61">
        <f>(Chile!$I$31-P12)*E13</f>
        <v>-3.0982314533517865</v>
      </c>
      <c r="AH13" s="61"/>
      <c r="AI13" s="61">
        <f>Chile!$J$31*H13</f>
        <v>-0.24669630125340417</v>
      </c>
      <c r="AJ13" s="61">
        <f>(Chile!J29-Chile!$J$31)*H13</f>
        <v>-0.21970000134637943</v>
      </c>
      <c r="AK13" s="61">
        <f>(R12-Chile!J29)*H13</f>
        <v>-0.41305226828380215</v>
      </c>
      <c r="AL13" s="61">
        <f t="shared" si="5"/>
        <v>-0.72915585488125856</v>
      </c>
      <c r="AM13" s="61">
        <f>($R$14-Chile!$J$31)*H13</f>
        <v>9.6403585251076937E-2</v>
      </c>
      <c r="AN13" s="64">
        <f>(Chile!$J$31-AP!R12)*H13</f>
        <v>0.23717175349916808</v>
      </c>
    </row>
    <row r="14" spans="1:40" x14ac:dyDescent="0.25">
      <c r="A14" s="50">
        <v>12</v>
      </c>
      <c r="B14" s="54">
        <v>11.907134030698996</v>
      </c>
      <c r="C14" s="54">
        <v>10.673214229396066</v>
      </c>
      <c r="D14" s="54">
        <v>11.408703057437485</v>
      </c>
      <c r="E14" s="54">
        <v>10.917976407336747</v>
      </c>
      <c r="F14" s="54">
        <v>11.259659966257423</v>
      </c>
      <c r="G14" s="54">
        <v>11.647792338174289</v>
      </c>
      <c r="H14" s="54">
        <v>11.680445105022832</v>
      </c>
      <c r="I14" s="54">
        <v>14.580452844636625</v>
      </c>
      <c r="J14" s="54">
        <v>12.858545024579898</v>
      </c>
      <c r="K14" s="56">
        <v>11.60476978908841</v>
      </c>
      <c r="M14" s="47" t="s">
        <v>29</v>
      </c>
      <c r="N14" s="44">
        <f t="shared" si="0"/>
        <v>0.1043494474002081</v>
      </c>
      <c r="O14" s="45"/>
      <c r="P14" s="45">
        <f t="shared" si="1"/>
        <v>8.969482054141939E-2</v>
      </c>
      <c r="Q14" s="45"/>
      <c r="R14" s="46">
        <f t="shared" si="2"/>
        <v>-7.1533606518031307E-3</v>
      </c>
      <c r="T14" s="31">
        <v>12</v>
      </c>
      <c r="U14" s="65">
        <f>Chile!$H$31*B14</f>
        <v>0.52918235289487048</v>
      </c>
      <c r="V14" s="23">
        <f>(Chile!H30-Chile!$H$31)*B14</f>
        <v>0.24337818336582376</v>
      </c>
      <c r="W14" s="23">
        <f>(N13-Chile!H30)*B14</f>
        <v>-1.7617181596229436</v>
      </c>
      <c r="X14" s="23">
        <f t="shared" si="3"/>
        <v>-2.2316604795859023</v>
      </c>
      <c r="Y14" s="23">
        <f>($N$14-Chile!$H$31)*B14</f>
        <v>0.71332050332878238</v>
      </c>
      <c r="Z14" s="23">
        <f>(Chile!$H$31-N13)*B14</f>
        <v>1.5183399762571197</v>
      </c>
      <c r="AA14" s="23"/>
      <c r="AB14" s="23">
        <f>Chile!$I$31*E14</f>
        <v>0.74164970395639707</v>
      </c>
      <c r="AC14" s="23">
        <f>(Chile!I30-Chile!$I$31)*E14</f>
        <v>0.49930079057486781</v>
      </c>
      <c r="AD14" s="23">
        <f>(P13-Chile!I30)*E14</f>
        <v>-0.47848179684517983</v>
      </c>
      <c r="AE14" s="23">
        <f t="shared" si="4"/>
        <v>-0.2168172368454353</v>
      </c>
      <c r="AF14" s="23">
        <f>($P$14-Chile!$I$31)*E14</f>
        <v>0.23763623057512326</v>
      </c>
      <c r="AG14" s="23">
        <f>(Chile!$I$31-P13)*E14</f>
        <v>-2.0818993729687953E-2</v>
      </c>
      <c r="AH14" s="23"/>
      <c r="AI14" s="23">
        <f>Chile!$J$31*H14</f>
        <v>-0.13714949708737309</v>
      </c>
      <c r="AJ14" s="23">
        <f>(Chile!J30-Chile!$J$31)*H14</f>
        <v>-9.4695479648926564E-2</v>
      </c>
      <c r="AK14" s="23">
        <f>(R13-Chile!J30)*H14</f>
        <v>0.15616966080187752</v>
      </c>
      <c r="AL14" s="23">
        <f t="shared" si="5"/>
        <v>7.8791204753946992E-3</v>
      </c>
      <c r="AM14" s="23">
        <f>($R$14-Chile!$J$31)*H14</f>
        <v>5.3595060677556282E-2</v>
      </c>
      <c r="AN14" s="66">
        <f>(Chile!$J$31-AP!R13)*H14</f>
        <v>-3.6099693696204755</v>
      </c>
    </row>
    <row r="15" spans="1:40" x14ac:dyDescent="0.25">
      <c r="A15" s="51">
        <v>13</v>
      </c>
      <c r="B15" s="57">
        <v>77.712937647118352</v>
      </c>
      <c r="C15" s="57">
        <v>81.637794242418934</v>
      </c>
      <c r="D15" s="57">
        <v>83.600307589161815</v>
      </c>
      <c r="E15" s="57">
        <v>85.82223974644198</v>
      </c>
      <c r="F15" s="57">
        <v>88.423050191294053</v>
      </c>
      <c r="G15" s="57">
        <v>92.733965976511584</v>
      </c>
      <c r="H15" s="57">
        <v>93.520050138961764</v>
      </c>
      <c r="I15" s="57">
        <v>80.274677776912696</v>
      </c>
      <c r="J15" s="57">
        <v>87.337921038744298</v>
      </c>
      <c r="K15" s="58">
        <v>92.851067492143059</v>
      </c>
    </row>
    <row r="17" spans="2:17" x14ac:dyDescent="0.25">
      <c r="B17" s="15"/>
      <c r="E17" s="15"/>
    </row>
    <row r="18" spans="2:17" x14ac:dyDescent="0.25">
      <c r="P18" s="15"/>
      <c r="Q18" s="15"/>
    </row>
    <row r="22" spans="2:17" x14ac:dyDescent="0.25">
      <c r="H22" s="15"/>
    </row>
    <row r="23" spans="2:17" x14ac:dyDescent="0.25">
      <c r="H23" s="15"/>
    </row>
    <row r="24" spans="2:17" x14ac:dyDescent="0.25">
      <c r="H24" s="15"/>
    </row>
    <row r="32" spans="2:17" x14ac:dyDescent="0.25">
      <c r="B32" s="19"/>
    </row>
  </sheetData>
  <mergeCells count="4">
    <mergeCell ref="A1:K1"/>
    <mergeCell ref="AB1:AG1"/>
    <mergeCell ref="AI1:AN1"/>
    <mergeCell ref="U1:Z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6" sqref="E16"/>
    </sheetView>
  </sheetViews>
  <sheetFormatPr defaultRowHeight="14.4" x14ac:dyDescent="0.3"/>
  <cols>
    <col min="2" max="2" width="40.21875" bestFit="1" customWidth="1"/>
  </cols>
  <sheetData>
    <row r="1" spans="1:5" x14ac:dyDescent="0.3">
      <c r="A1" s="8" t="s">
        <v>54</v>
      </c>
      <c r="B1" s="8" t="s">
        <v>55</v>
      </c>
      <c r="D1" s="69"/>
      <c r="E1" s="69"/>
    </row>
    <row r="2" spans="1:5" x14ac:dyDescent="0.3">
      <c r="A2" s="5" t="s">
        <v>56</v>
      </c>
      <c r="B2" s="1" t="s">
        <v>73</v>
      </c>
    </row>
    <row r="3" spans="1:5" x14ac:dyDescent="0.3">
      <c r="A3" s="5" t="s">
        <v>57</v>
      </c>
      <c r="B3" s="1" t="s">
        <v>74</v>
      </c>
    </row>
    <row r="4" spans="1:5" x14ac:dyDescent="0.3">
      <c r="A4" s="5" t="s">
        <v>58</v>
      </c>
      <c r="B4" s="1" t="s">
        <v>75</v>
      </c>
    </row>
    <row r="5" spans="1:5" x14ac:dyDescent="0.3">
      <c r="A5" s="70" t="s">
        <v>59</v>
      </c>
      <c r="B5" s="1" t="s">
        <v>76</v>
      </c>
    </row>
    <row r="6" spans="1:5" x14ac:dyDescent="0.3">
      <c r="A6" s="5" t="s">
        <v>60</v>
      </c>
      <c r="B6" s="1" t="s">
        <v>77</v>
      </c>
    </row>
    <row r="7" spans="1:5" x14ac:dyDescent="0.3">
      <c r="A7" s="5" t="s">
        <v>61</v>
      </c>
      <c r="B7" s="1" t="s">
        <v>78</v>
      </c>
    </row>
    <row r="8" spans="1:5" x14ac:dyDescent="0.3">
      <c r="A8" s="5" t="s">
        <v>62</v>
      </c>
      <c r="B8" s="1" t="s">
        <v>79</v>
      </c>
    </row>
    <row r="9" spans="1:5" x14ac:dyDescent="0.3">
      <c r="A9" s="5" t="s">
        <v>63</v>
      </c>
      <c r="B9" s="1" t="s">
        <v>89</v>
      </c>
    </row>
    <row r="10" spans="1:5" x14ac:dyDescent="0.3">
      <c r="A10" s="5" t="s">
        <v>64</v>
      </c>
      <c r="B10" s="1" t="s">
        <v>88</v>
      </c>
    </row>
    <row r="11" spans="1:5" x14ac:dyDescent="0.3">
      <c r="A11" s="5" t="s">
        <v>65</v>
      </c>
      <c r="B11" s="1" t="s">
        <v>80</v>
      </c>
    </row>
    <row r="12" spans="1:5" x14ac:dyDescent="0.3">
      <c r="A12" s="5" t="s">
        <v>66</v>
      </c>
      <c r="B12" s="1" t="s">
        <v>81</v>
      </c>
    </row>
    <row r="13" spans="1:5" x14ac:dyDescent="0.3">
      <c r="A13" s="5" t="s">
        <v>67</v>
      </c>
      <c r="B13" s="1" t="s">
        <v>82</v>
      </c>
    </row>
    <row r="14" spans="1:5" x14ac:dyDescent="0.3">
      <c r="A14" s="5" t="s">
        <v>68</v>
      </c>
      <c r="B14" s="1" t="s">
        <v>83</v>
      </c>
    </row>
    <row r="15" spans="1:5" x14ac:dyDescent="0.3">
      <c r="A15" s="5" t="s">
        <v>69</v>
      </c>
      <c r="B15" s="1" t="s">
        <v>84</v>
      </c>
    </row>
    <row r="16" spans="1:5" x14ac:dyDescent="0.3">
      <c r="A16" s="5" t="s">
        <v>70</v>
      </c>
      <c r="B16" s="1" t="s">
        <v>85</v>
      </c>
    </row>
    <row r="17" spans="1:2" x14ac:dyDescent="0.3">
      <c r="A17" s="5" t="s">
        <v>71</v>
      </c>
      <c r="B17" s="1" t="s">
        <v>86</v>
      </c>
    </row>
    <row r="18" spans="1:2" x14ac:dyDescent="0.3">
      <c r="A18" s="5" t="s">
        <v>72</v>
      </c>
      <c r="B18" s="1" t="s">
        <v>87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activeCell="J31" sqref="J31"/>
    </sheetView>
  </sheetViews>
  <sheetFormatPr defaultColWidth="9.21875" defaultRowHeight="13.8" x14ac:dyDescent="0.25"/>
  <cols>
    <col min="1" max="1" width="9.21875" style="1"/>
    <col min="2" max="2" width="46.5546875" style="1" bestFit="1" customWidth="1"/>
    <col min="3" max="5" width="11" style="1" bestFit="1" customWidth="1"/>
    <col min="6" max="6" width="12.77734375" style="1" customWidth="1"/>
    <col min="7" max="7" width="12.5546875" style="1" customWidth="1"/>
    <col min="8" max="12" width="11" style="1" bestFit="1" customWidth="1"/>
    <col min="13" max="15" width="9.21875" style="1"/>
    <col min="16" max="16" width="46.5546875" style="1" bestFit="1" customWidth="1"/>
    <col min="17" max="17" width="10.21875" style="1" bestFit="1" customWidth="1"/>
    <col min="18" max="19" width="12" style="1" bestFit="1" customWidth="1"/>
    <col min="20" max="20" width="9.77734375" style="1" bestFit="1" customWidth="1"/>
    <col min="21" max="25" width="9.21875" style="1"/>
    <col min="26" max="26" width="10.21875" style="1" bestFit="1" customWidth="1"/>
    <col min="27" max="16384" width="9.21875" style="1"/>
  </cols>
  <sheetData>
    <row r="1" spans="1:12" ht="15.6" x14ac:dyDescent="0.25">
      <c r="A1" s="80" t="s">
        <v>52</v>
      </c>
      <c r="B1" s="81" t="s">
        <v>0</v>
      </c>
      <c r="C1" s="81" t="s">
        <v>0</v>
      </c>
      <c r="D1" s="81" t="s">
        <v>0</v>
      </c>
      <c r="E1" s="81" t="s">
        <v>0</v>
      </c>
      <c r="F1" s="81" t="s">
        <v>0</v>
      </c>
      <c r="G1" s="81" t="s">
        <v>0</v>
      </c>
      <c r="H1" s="81" t="s">
        <v>0</v>
      </c>
      <c r="I1" s="81" t="s">
        <v>0</v>
      </c>
      <c r="J1" s="81" t="s">
        <v>0</v>
      </c>
      <c r="K1" s="81" t="s">
        <v>0</v>
      </c>
      <c r="L1" s="82" t="s">
        <v>0</v>
      </c>
    </row>
    <row r="2" spans="1:12" ht="15.6" x14ac:dyDescent="0.3">
      <c r="A2" s="53" t="s">
        <v>36</v>
      </c>
      <c r="B2" s="53" t="s">
        <v>37</v>
      </c>
      <c r="C2" s="52">
        <v>41275</v>
      </c>
      <c r="D2" s="52">
        <v>41640</v>
      </c>
      <c r="E2" s="52">
        <v>42005</v>
      </c>
      <c r="F2" s="52">
        <v>42370</v>
      </c>
      <c r="G2" s="52">
        <v>42736</v>
      </c>
      <c r="H2" s="52">
        <v>43101</v>
      </c>
      <c r="I2" s="52">
        <v>43466</v>
      </c>
      <c r="J2" s="52">
        <v>43831</v>
      </c>
      <c r="K2" s="52">
        <v>44197</v>
      </c>
      <c r="L2" s="52">
        <v>44562</v>
      </c>
    </row>
    <row r="3" spans="1:12" x14ac:dyDescent="0.25">
      <c r="A3" s="49">
        <v>1</v>
      </c>
      <c r="B3" s="49" t="s">
        <v>38</v>
      </c>
      <c r="C3" s="54">
        <v>671.10705204968326</v>
      </c>
      <c r="D3" s="54">
        <v>676.03175160891215</v>
      </c>
      <c r="E3" s="54">
        <v>679.83722228910426</v>
      </c>
      <c r="F3" s="54">
        <v>694.2411208004786</v>
      </c>
      <c r="G3" s="54">
        <v>697.43459484403354</v>
      </c>
      <c r="H3" s="54">
        <v>698.15028155536868</v>
      </c>
      <c r="I3" s="54">
        <v>687.13579119800454</v>
      </c>
      <c r="J3" s="54">
        <v>545.52835152749003</v>
      </c>
      <c r="K3" s="54">
        <v>530.20827817327688</v>
      </c>
      <c r="L3" s="55">
        <v>543.43003274590467</v>
      </c>
    </row>
    <row r="4" spans="1:12" x14ac:dyDescent="0.25">
      <c r="A4" s="50">
        <v>2</v>
      </c>
      <c r="B4" s="50" t="s">
        <v>39</v>
      </c>
      <c r="C4" s="54">
        <v>262.06621057848167</v>
      </c>
      <c r="D4" s="54">
        <v>252.58972112567963</v>
      </c>
      <c r="E4" s="54">
        <v>240.58162572120736</v>
      </c>
      <c r="F4" s="54">
        <v>208.57606602487408</v>
      </c>
      <c r="G4" s="54">
        <v>206.13736806941583</v>
      </c>
      <c r="H4" s="54">
        <v>215.8826816377258</v>
      </c>
      <c r="I4" s="54">
        <v>234.02700460425353</v>
      </c>
      <c r="J4" s="54">
        <v>203.11970656541487</v>
      </c>
      <c r="K4" s="54">
        <v>221.88583162866635</v>
      </c>
      <c r="L4" s="56">
        <v>270.92088020939906</v>
      </c>
    </row>
    <row r="5" spans="1:12" x14ac:dyDescent="0.25">
      <c r="A5" s="50">
        <v>3</v>
      </c>
      <c r="B5" s="50" t="s">
        <v>40</v>
      </c>
      <c r="C5" s="54">
        <v>908.08701360693055</v>
      </c>
      <c r="D5" s="54">
        <v>914.89371910969123</v>
      </c>
      <c r="E5" s="54">
        <v>925.44367899692031</v>
      </c>
      <c r="F5" s="54">
        <v>893.95606627204279</v>
      </c>
      <c r="G5" s="54">
        <v>926.09246924243882</v>
      </c>
      <c r="H5" s="54">
        <v>906.82637426698932</v>
      </c>
      <c r="I5" s="54">
        <v>880.21645332248409</v>
      </c>
      <c r="J5" s="54">
        <v>792.19121592376393</v>
      </c>
      <c r="K5" s="54">
        <v>825.67825466678653</v>
      </c>
      <c r="L5" s="56">
        <v>874.18478499543278</v>
      </c>
    </row>
    <row r="6" spans="1:12" x14ac:dyDescent="0.25">
      <c r="A6" s="50">
        <v>4</v>
      </c>
      <c r="B6" s="50" t="s">
        <v>41</v>
      </c>
      <c r="C6" s="54">
        <v>76.702138269063326</v>
      </c>
      <c r="D6" s="54">
        <v>84.607517532427892</v>
      </c>
      <c r="E6" s="54">
        <v>87.606225058457312</v>
      </c>
      <c r="F6" s="54">
        <v>90.094601843678916</v>
      </c>
      <c r="G6" s="54">
        <v>95.920014891540049</v>
      </c>
      <c r="H6" s="54">
        <v>90.595028027718158</v>
      </c>
      <c r="I6" s="54">
        <v>101.08321830258063</v>
      </c>
      <c r="J6" s="54">
        <v>112.75529497360104</v>
      </c>
      <c r="K6" s="54">
        <v>107.3511686631191</v>
      </c>
      <c r="L6" s="56">
        <v>103.12113362061649</v>
      </c>
    </row>
    <row r="7" spans="1:12" x14ac:dyDescent="0.25">
      <c r="A7" s="50">
        <v>5</v>
      </c>
      <c r="B7" s="50" t="s">
        <v>42</v>
      </c>
      <c r="C7" s="54">
        <v>691.59838247583446</v>
      </c>
      <c r="D7" s="54">
        <v>681.25532058276849</v>
      </c>
      <c r="E7" s="54">
        <v>722.11793995323035</v>
      </c>
      <c r="F7" s="54">
        <v>741.08474321458482</v>
      </c>
      <c r="G7" s="54">
        <v>722.8014415774129</v>
      </c>
      <c r="H7" s="54">
        <v>741.25574060213455</v>
      </c>
      <c r="I7" s="54">
        <v>772.18988149289419</v>
      </c>
      <c r="J7" s="54">
        <v>613.79132533157519</v>
      </c>
      <c r="K7" s="54">
        <v>751.19017355337553</v>
      </c>
      <c r="L7" s="56">
        <v>769.64242717916943</v>
      </c>
    </row>
    <row r="8" spans="1:12" x14ac:dyDescent="0.25">
      <c r="A8" s="50">
        <v>6</v>
      </c>
      <c r="B8" s="50" t="s">
        <v>43</v>
      </c>
      <c r="C8" s="54">
        <v>1565.951330326887</v>
      </c>
      <c r="D8" s="54">
        <v>1577.0139664484925</v>
      </c>
      <c r="E8" s="54">
        <v>1581.7029176275162</v>
      </c>
      <c r="F8" s="54">
        <v>1637.0164284769564</v>
      </c>
      <c r="G8" s="54">
        <v>1662.054197614945</v>
      </c>
      <c r="H8" s="54">
        <v>1660.3958189163538</v>
      </c>
      <c r="I8" s="54">
        <v>1719.7591024029318</v>
      </c>
      <c r="J8" s="54">
        <v>1480.4188513012471</v>
      </c>
      <c r="K8" s="54">
        <v>1581.5723676666823</v>
      </c>
      <c r="L8" s="56">
        <v>1686.1236923677791</v>
      </c>
    </row>
    <row r="9" spans="1:12" x14ac:dyDescent="0.25">
      <c r="A9" s="50">
        <v>7</v>
      </c>
      <c r="B9" s="50" t="s">
        <v>44</v>
      </c>
      <c r="C9" s="54">
        <v>315.14429460663035</v>
      </c>
      <c r="D9" s="54">
        <v>310.74237861268853</v>
      </c>
      <c r="E9" s="54">
        <v>348.67525835415017</v>
      </c>
      <c r="F9" s="54">
        <v>383.35493498522629</v>
      </c>
      <c r="G9" s="54">
        <v>388.15408541323359</v>
      </c>
      <c r="H9" s="54">
        <v>439.95393347729964</v>
      </c>
      <c r="I9" s="54">
        <v>443.60979668723553</v>
      </c>
      <c r="J9" s="54">
        <v>293.20712040433358</v>
      </c>
      <c r="K9" s="54">
        <v>338.81612270155716</v>
      </c>
      <c r="L9" s="56">
        <v>396.65780362544393</v>
      </c>
    </row>
    <row r="10" spans="1:12" x14ac:dyDescent="0.25">
      <c r="A10" s="50">
        <v>8</v>
      </c>
      <c r="B10" s="50" t="s">
        <v>45</v>
      </c>
      <c r="C10" s="54">
        <v>676.9706944701436</v>
      </c>
      <c r="D10" s="54">
        <v>679.55714808193954</v>
      </c>
      <c r="E10" s="54">
        <v>686.10732002778479</v>
      </c>
      <c r="F10" s="54">
        <v>702.98849452359184</v>
      </c>
      <c r="G10" s="54">
        <v>727.24902381907907</v>
      </c>
      <c r="H10" s="54">
        <v>763.40644740348671</v>
      </c>
      <c r="I10" s="54">
        <v>726.77618752948194</v>
      </c>
      <c r="J10" s="54">
        <v>639.91390191857272</v>
      </c>
      <c r="K10" s="54">
        <v>710.90945205237597</v>
      </c>
      <c r="L10" s="56">
        <v>751.94118053592922</v>
      </c>
    </row>
    <row r="11" spans="1:12" x14ac:dyDescent="0.25">
      <c r="A11" s="50">
        <v>9</v>
      </c>
      <c r="B11" s="50" t="s">
        <v>46</v>
      </c>
      <c r="C11" s="54">
        <v>625.42319595860192</v>
      </c>
      <c r="D11" s="54">
        <v>658.19208529779883</v>
      </c>
      <c r="E11" s="54">
        <v>633.67919348902899</v>
      </c>
      <c r="F11" s="54">
        <v>669.89861555996902</v>
      </c>
      <c r="G11" s="54">
        <v>665.09640282908674</v>
      </c>
      <c r="H11" s="54">
        <v>689.02998218654136</v>
      </c>
      <c r="I11" s="54">
        <v>716.06348323486452</v>
      </c>
      <c r="J11" s="54">
        <v>724.41046981496913</v>
      </c>
      <c r="K11" s="54">
        <v>730.45998958851214</v>
      </c>
      <c r="L11" s="56">
        <v>782.56369638557317</v>
      </c>
    </row>
    <row r="12" spans="1:12" x14ac:dyDescent="0.25">
      <c r="A12" s="50">
        <v>10</v>
      </c>
      <c r="B12" s="50" t="s">
        <v>47</v>
      </c>
      <c r="C12" s="54">
        <v>64.205446135277384</v>
      </c>
      <c r="D12" s="54">
        <v>67.624160206457972</v>
      </c>
      <c r="E12" s="54">
        <v>69.146548704276725</v>
      </c>
      <c r="F12" s="54">
        <v>74.844970807059795</v>
      </c>
      <c r="G12" s="54">
        <v>82.304775935499592</v>
      </c>
      <c r="H12" s="54">
        <v>86.646154417885853</v>
      </c>
      <c r="I12" s="54">
        <v>81.671152418614994</v>
      </c>
      <c r="J12" s="54">
        <v>71.685827221026955</v>
      </c>
      <c r="K12" s="54">
        <v>84.098440863836387</v>
      </c>
      <c r="L12" s="56">
        <v>104.57719388972487</v>
      </c>
    </row>
    <row r="13" spans="1:12" x14ac:dyDescent="0.25">
      <c r="A13" s="50">
        <v>11</v>
      </c>
      <c r="B13" s="50" t="s">
        <v>48</v>
      </c>
      <c r="C13" s="54">
        <v>1756.2524399854371</v>
      </c>
      <c r="D13" s="54">
        <v>1809.7368674529305</v>
      </c>
      <c r="E13" s="54">
        <v>1844.4771299742108</v>
      </c>
      <c r="F13" s="54">
        <v>1847.0688994675982</v>
      </c>
      <c r="G13" s="54">
        <v>1945.3150243377966</v>
      </c>
      <c r="H13" s="54">
        <v>2017.9042169750537</v>
      </c>
      <c r="I13" s="54">
        <v>2096.4160793664855</v>
      </c>
      <c r="J13" s="54">
        <v>1836.8427353821451</v>
      </c>
      <c r="K13" s="54">
        <v>1888.9267349013398</v>
      </c>
      <c r="L13" s="56">
        <v>2049.8783950232973</v>
      </c>
    </row>
    <row r="14" spans="1:12" x14ac:dyDescent="0.25">
      <c r="A14" s="50">
        <v>12</v>
      </c>
      <c r="B14" s="50" t="s">
        <v>49</v>
      </c>
      <c r="C14" s="54">
        <v>427.9078635309242</v>
      </c>
      <c r="D14" s="54">
        <v>445.21221570767239</v>
      </c>
      <c r="E14" s="54">
        <v>470.43974555956635</v>
      </c>
      <c r="F14" s="54">
        <v>455.67144859407244</v>
      </c>
      <c r="G14" s="54">
        <v>477.38710939672006</v>
      </c>
      <c r="H14" s="54">
        <v>475.0626596232637</v>
      </c>
      <c r="I14" s="54">
        <v>507.46362036471356</v>
      </c>
      <c r="J14" s="54">
        <v>508.20420372276385</v>
      </c>
      <c r="K14" s="54">
        <v>506.01584338922424</v>
      </c>
      <c r="L14" s="56">
        <v>497.39098270406635</v>
      </c>
    </row>
    <row r="15" spans="1:12" x14ac:dyDescent="0.25">
      <c r="A15" s="51">
        <v>13</v>
      </c>
      <c r="B15" s="51" t="s">
        <v>50</v>
      </c>
      <c r="C15" s="57">
        <v>8041.4160619938948</v>
      </c>
      <c r="D15" s="57">
        <v>8157.4568517674588</v>
      </c>
      <c r="E15" s="57">
        <v>8289.8148057554554</v>
      </c>
      <c r="F15" s="57">
        <v>8398.7963905701345</v>
      </c>
      <c r="G15" s="57">
        <v>8595.9465079712008</v>
      </c>
      <c r="H15" s="57">
        <v>8785.1093190898209</v>
      </c>
      <c r="I15" s="57">
        <v>8969.3201418827502</v>
      </c>
      <c r="J15" s="57">
        <v>7849.7084076468773</v>
      </c>
      <c r="K15" s="57">
        <v>8305.1060617654784</v>
      </c>
      <c r="L15" s="58">
        <v>8864.0041427393717</v>
      </c>
    </row>
    <row r="18" spans="2:10" ht="15.6" x14ac:dyDescent="0.25">
      <c r="B18" s="26" t="s">
        <v>53</v>
      </c>
      <c r="C18" s="21" t="s">
        <v>1</v>
      </c>
      <c r="D18" s="21" t="s">
        <v>2</v>
      </c>
      <c r="E18" s="21" t="s">
        <v>3</v>
      </c>
      <c r="H18" s="2" t="s">
        <v>1</v>
      </c>
      <c r="I18" s="3" t="s">
        <v>2</v>
      </c>
      <c r="J18" s="4" t="s">
        <v>3</v>
      </c>
    </row>
    <row r="19" spans="2:10" x14ac:dyDescent="0.25">
      <c r="B19" s="27" t="s">
        <v>51</v>
      </c>
      <c r="C19" s="28">
        <f>F15/C15</f>
        <v>1.0444424621013362</v>
      </c>
      <c r="D19" s="28">
        <f>I15/F15</f>
        <v>1.0679292275680334</v>
      </c>
      <c r="E19" s="28">
        <f>L15/I15</f>
        <v>0.98825819599730869</v>
      </c>
      <c r="G19" s="5" t="s">
        <v>17</v>
      </c>
      <c r="H19" s="59">
        <f t="shared" ref="H19:H31" si="0">(F3-C3)/C3</f>
        <v>3.4471502989187303E-2</v>
      </c>
      <c r="I19" s="59">
        <f t="shared" ref="I19:I31" si="1">(I3-F3)/F3</f>
        <v>-1.0234671196487789E-2</v>
      </c>
      <c r="J19" s="59">
        <f t="shared" ref="J19:J31" si="2">(L3-I3)/I3</f>
        <v>-0.20913734998660508</v>
      </c>
    </row>
    <row r="20" spans="2:10" x14ac:dyDescent="0.25">
      <c r="B20" s="24" t="s">
        <v>38</v>
      </c>
      <c r="C20" s="22">
        <f t="shared" ref="C20:C31" si="3">F3/C3</f>
        <v>1.0344715029891873</v>
      </c>
      <c r="D20" s="22">
        <f t="shared" ref="D20:D31" si="4">I3/F3</f>
        <v>0.9897653288035122</v>
      </c>
      <c r="E20" s="22">
        <f t="shared" ref="E20:E31" si="5">L3/I3</f>
        <v>0.79086265001339495</v>
      </c>
      <c r="G20" s="5" t="s">
        <v>18</v>
      </c>
      <c r="H20" s="59">
        <f t="shared" si="0"/>
        <v>-0.20410927618457228</v>
      </c>
      <c r="I20" s="59">
        <f t="shared" si="1"/>
        <v>0.12202233489409212</v>
      </c>
      <c r="J20" s="59">
        <f t="shared" si="2"/>
        <v>0.15764794181566413</v>
      </c>
    </row>
    <row r="21" spans="2:10" x14ac:dyDescent="0.25">
      <c r="B21" s="24" t="s">
        <v>39</v>
      </c>
      <c r="C21" s="22">
        <f t="shared" si="3"/>
        <v>0.79589072381542769</v>
      </c>
      <c r="D21" s="22">
        <f t="shared" si="4"/>
        <v>1.1220223348940921</v>
      </c>
      <c r="E21" s="22">
        <f t="shared" si="5"/>
        <v>1.1576479418156642</v>
      </c>
      <c r="G21" s="5" t="s">
        <v>20</v>
      </c>
      <c r="H21" s="59">
        <f t="shared" si="0"/>
        <v>-1.556122609744137E-2</v>
      </c>
      <c r="I21" s="59">
        <f t="shared" si="1"/>
        <v>-1.5369449873364981E-2</v>
      </c>
      <c r="J21" s="59">
        <f t="shared" si="2"/>
        <v>-6.8524830503724861E-3</v>
      </c>
    </row>
    <row r="22" spans="2:10" x14ac:dyDescent="0.25">
      <c r="B22" s="24" t="s">
        <v>40</v>
      </c>
      <c r="C22" s="22">
        <f t="shared" si="3"/>
        <v>0.98443877390255863</v>
      </c>
      <c r="D22" s="22">
        <f t="shared" si="4"/>
        <v>0.98463055012663503</v>
      </c>
      <c r="E22" s="22">
        <f t="shared" si="5"/>
        <v>0.99314751694962755</v>
      </c>
      <c r="G22" s="7" t="s">
        <v>21</v>
      </c>
      <c r="H22" s="59">
        <f t="shared" si="0"/>
        <v>0.17460352314607169</v>
      </c>
      <c r="I22" s="59">
        <f t="shared" si="1"/>
        <v>0.12196753450298625</v>
      </c>
      <c r="J22" s="59">
        <f t="shared" si="2"/>
        <v>2.0160768050890496E-2</v>
      </c>
    </row>
    <row r="23" spans="2:10" x14ac:dyDescent="0.25">
      <c r="B23" s="24" t="s">
        <v>41</v>
      </c>
      <c r="C23" s="22">
        <f t="shared" si="3"/>
        <v>1.1746035231460716</v>
      </c>
      <c r="D23" s="22">
        <f t="shared" si="4"/>
        <v>1.1219675345029863</v>
      </c>
      <c r="E23" s="22">
        <f t="shared" si="5"/>
        <v>1.0201607680508904</v>
      </c>
      <c r="G23" s="7" t="s">
        <v>19</v>
      </c>
      <c r="H23" s="59">
        <f t="shared" si="0"/>
        <v>7.1553609714348196E-2</v>
      </c>
      <c r="I23" s="59">
        <f t="shared" si="1"/>
        <v>4.1972444532301915E-2</v>
      </c>
      <c r="J23" s="59">
        <f t="shared" si="2"/>
        <v>-3.298999863608286E-3</v>
      </c>
    </row>
    <row r="24" spans="2:10" x14ac:dyDescent="0.25">
      <c r="B24" s="24" t="s">
        <v>42</v>
      </c>
      <c r="C24" s="22">
        <f t="shared" si="3"/>
        <v>1.0715536097143481</v>
      </c>
      <c r="D24" s="22">
        <f t="shared" si="4"/>
        <v>1.041972444532302</v>
      </c>
      <c r="E24" s="22">
        <f t="shared" si="5"/>
        <v>0.99670100013639173</v>
      </c>
      <c r="G24" s="7" t="s">
        <v>22</v>
      </c>
      <c r="H24" s="59">
        <f t="shared" si="0"/>
        <v>4.5381421998112029E-2</v>
      </c>
      <c r="I24" s="59">
        <f t="shared" si="1"/>
        <v>5.054480363581771E-2</v>
      </c>
      <c r="J24" s="59">
        <f t="shared" si="2"/>
        <v>-1.9558210209880966E-2</v>
      </c>
    </row>
    <row r="25" spans="2:10" x14ac:dyDescent="0.25">
      <c r="B25" s="24" t="s">
        <v>43</v>
      </c>
      <c r="C25" s="22">
        <f t="shared" si="3"/>
        <v>1.0453814219981121</v>
      </c>
      <c r="D25" s="22">
        <f t="shared" si="4"/>
        <v>1.0505448036358178</v>
      </c>
      <c r="E25" s="22">
        <f t="shared" si="5"/>
        <v>0.98044178979011909</v>
      </c>
      <c r="G25" s="7" t="s">
        <v>23</v>
      </c>
      <c r="H25" s="59">
        <f t="shared" si="0"/>
        <v>0.21644256788382565</v>
      </c>
      <c r="I25" s="59">
        <f t="shared" si="1"/>
        <v>0.15717773844317756</v>
      </c>
      <c r="J25" s="59">
        <f t="shared" si="2"/>
        <v>-0.10584074881217022</v>
      </c>
    </row>
    <row r="26" spans="2:10" x14ac:dyDescent="0.25">
      <c r="B26" s="24" t="s">
        <v>44</v>
      </c>
      <c r="C26" s="22">
        <f t="shared" si="3"/>
        <v>1.2164425678838255</v>
      </c>
      <c r="D26" s="22">
        <f t="shared" si="4"/>
        <v>1.1571777384431776</v>
      </c>
      <c r="E26" s="22">
        <f t="shared" si="5"/>
        <v>0.8941592511878298</v>
      </c>
      <c r="G26" s="7" t="s">
        <v>24</v>
      </c>
      <c r="H26" s="59">
        <f t="shared" si="0"/>
        <v>3.8432682929963526E-2</v>
      </c>
      <c r="I26" s="59">
        <f t="shared" si="1"/>
        <v>3.3837954946916708E-2</v>
      </c>
      <c r="J26" s="59">
        <f t="shared" si="2"/>
        <v>3.4625505675949859E-2</v>
      </c>
    </row>
    <row r="27" spans="2:10" x14ac:dyDescent="0.25">
      <c r="B27" s="24" t="s">
        <v>45</v>
      </c>
      <c r="C27" s="22">
        <f t="shared" si="3"/>
        <v>1.0384326829299635</v>
      </c>
      <c r="D27" s="22">
        <f t="shared" si="4"/>
        <v>1.0338379549469168</v>
      </c>
      <c r="E27" s="22">
        <f t="shared" si="5"/>
        <v>1.0346255056759499</v>
      </c>
      <c r="G27" s="7" t="s">
        <v>25</v>
      </c>
      <c r="H27" s="59">
        <f t="shared" si="0"/>
        <v>7.1112520112399241E-2</v>
      </c>
      <c r="I27" s="59">
        <f t="shared" si="1"/>
        <v>6.891321552636176E-2</v>
      </c>
      <c r="J27" s="59">
        <f t="shared" si="2"/>
        <v>9.2869158542046443E-2</v>
      </c>
    </row>
    <row r="28" spans="2:10" x14ac:dyDescent="0.25">
      <c r="B28" s="24" t="s">
        <v>46</v>
      </c>
      <c r="C28" s="22">
        <f t="shared" si="3"/>
        <v>1.0711125201123992</v>
      </c>
      <c r="D28" s="22">
        <f t="shared" si="4"/>
        <v>1.0689132155263616</v>
      </c>
      <c r="E28" s="22">
        <f t="shared" si="5"/>
        <v>1.0928691585420465</v>
      </c>
      <c r="G28" s="7" t="s">
        <v>26</v>
      </c>
      <c r="H28" s="59">
        <f t="shared" si="0"/>
        <v>0.16571062600150011</v>
      </c>
      <c r="I28" s="59">
        <f t="shared" si="1"/>
        <v>9.1204279164623786E-2</v>
      </c>
      <c r="J28" s="59">
        <f t="shared" si="2"/>
        <v>0.28046673510497677</v>
      </c>
    </row>
    <row r="29" spans="2:10" x14ac:dyDescent="0.25">
      <c r="B29" s="24" t="s">
        <v>47</v>
      </c>
      <c r="C29" s="22">
        <f t="shared" si="3"/>
        <v>1.1657106260015</v>
      </c>
      <c r="D29" s="22">
        <f t="shared" si="4"/>
        <v>1.0912042791646237</v>
      </c>
      <c r="E29" s="22">
        <f t="shared" si="5"/>
        <v>1.2804667351049768</v>
      </c>
      <c r="G29" s="7" t="s">
        <v>27</v>
      </c>
      <c r="H29" s="59">
        <f t="shared" si="0"/>
        <v>5.1710367720778264E-2</v>
      </c>
      <c r="I29" s="59">
        <f t="shared" si="1"/>
        <v>0.13499614441603103</v>
      </c>
      <c r="J29" s="59">
        <f t="shared" si="2"/>
        <v>-2.219868698834411E-2</v>
      </c>
    </row>
    <row r="30" spans="2:10" x14ac:dyDescent="0.25">
      <c r="B30" s="24" t="s">
        <v>48</v>
      </c>
      <c r="C30" s="22">
        <f t="shared" si="3"/>
        <v>1.0517103677207782</v>
      </c>
      <c r="D30" s="22">
        <f t="shared" si="4"/>
        <v>1.134996144416031</v>
      </c>
      <c r="E30" s="22">
        <f t="shared" si="5"/>
        <v>0.97780131301165585</v>
      </c>
      <c r="G30" s="7" t="s">
        <v>28</v>
      </c>
      <c r="H30" s="59">
        <f t="shared" si="0"/>
        <v>6.4882156719566361E-2</v>
      </c>
      <c r="I30" s="59">
        <f t="shared" si="1"/>
        <v>0.11366121781481056</v>
      </c>
      <c r="J30" s="59">
        <f t="shared" si="2"/>
        <v>-1.9848984747730336E-2</v>
      </c>
    </row>
    <row r="31" spans="2:10" x14ac:dyDescent="0.25">
      <c r="B31" s="25" t="s">
        <v>49</v>
      </c>
      <c r="C31" s="23">
        <f t="shared" si="3"/>
        <v>1.0648821567195663</v>
      </c>
      <c r="D31" s="23">
        <f t="shared" si="4"/>
        <v>1.1136612178148106</v>
      </c>
      <c r="E31" s="23">
        <f t="shared" si="5"/>
        <v>0.98015101525226966</v>
      </c>
      <c r="G31" s="5" t="s">
        <v>16</v>
      </c>
      <c r="H31" s="59">
        <f t="shared" si="0"/>
        <v>4.4442462101336178E-2</v>
      </c>
      <c r="I31" s="59">
        <f t="shared" si="1"/>
        <v>6.7929227568033351E-2</v>
      </c>
      <c r="J31" s="59">
        <f t="shared" si="2"/>
        <v>-1.17418040026913E-2</v>
      </c>
    </row>
    <row r="37" spans="6:6" x14ac:dyDescent="0.25">
      <c r="F37" s="8"/>
    </row>
  </sheetData>
  <mergeCells count="1">
    <mergeCell ref="A1:L1"/>
  </mergeCells>
  <conditionalFormatting sqref="C20:E31">
    <cfRule type="cellIs" dxfId="1" priority="3" operator="greaterThan">
      <formula>C$19</formula>
    </cfRule>
    <cfRule type="cellIs" dxfId="0" priority="4" operator="lessThan">
      <formula>C$19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zoomScaleNormal="100" zoomScaleSheetLayoutView="50" workbookViewId="0">
      <selection activeCell="D8" sqref="D8"/>
    </sheetView>
  </sheetViews>
  <sheetFormatPr defaultColWidth="9.21875" defaultRowHeight="13.8" x14ac:dyDescent="0.25"/>
  <cols>
    <col min="1" max="1" width="6.44140625" style="1" customWidth="1"/>
    <col min="2" max="2" width="7.44140625" style="1" bestFit="1" customWidth="1"/>
    <col min="3" max="3" width="7.77734375" style="1" bestFit="1" customWidth="1"/>
    <col min="4" max="8" width="8.44140625" style="1" bestFit="1" customWidth="1"/>
    <col min="9" max="9" width="7.77734375" style="1" bestFit="1" customWidth="1"/>
    <col min="10" max="11" width="8.44140625" style="1" bestFit="1" customWidth="1"/>
    <col min="12" max="12" width="7.5546875" style="1" bestFit="1" customWidth="1"/>
    <col min="13" max="13" width="4" style="1" bestFit="1" customWidth="1"/>
    <col min="14" max="14" width="10.77734375" style="1" bestFit="1" customWidth="1"/>
    <col min="15" max="15" width="1.77734375" style="1" customWidth="1"/>
    <col min="16" max="16" width="10.77734375" style="1" bestFit="1" customWidth="1"/>
    <col min="17" max="17" width="1.77734375" style="1" customWidth="1"/>
    <col min="18" max="21" width="10.77734375" style="1" bestFit="1" customWidth="1"/>
    <col min="22" max="26" width="9.21875" style="1"/>
    <col min="27" max="27" width="1.77734375" style="1" customWidth="1"/>
    <col min="28" max="33" width="9.21875" style="1"/>
    <col min="34" max="34" width="1.77734375" style="1" customWidth="1"/>
    <col min="35" max="16384" width="9.21875" style="1"/>
  </cols>
  <sheetData>
    <row r="1" spans="1:40" ht="15.6" x14ac:dyDescent="0.25">
      <c r="A1" s="84" t="s">
        <v>52</v>
      </c>
      <c r="B1" s="84" t="s">
        <v>0</v>
      </c>
      <c r="C1" s="84" t="s">
        <v>0</v>
      </c>
      <c r="D1" s="84" t="s">
        <v>0</v>
      </c>
      <c r="E1" s="84" t="s">
        <v>0</v>
      </c>
      <c r="F1" s="84" t="s">
        <v>0</v>
      </c>
      <c r="G1" s="84" t="s">
        <v>0</v>
      </c>
      <c r="H1" s="84" t="s">
        <v>0</v>
      </c>
      <c r="I1" s="84" t="s">
        <v>0</v>
      </c>
      <c r="J1" s="84" t="s">
        <v>0</v>
      </c>
      <c r="K1" s="84" t="s">
        <v>0</v>
      </c>
      <c r="N1" s="2" t="s">
        <v>1</v>
      </c>
      <c r="O1" s="3"/>
      <c r="P1" s="3" t="s">
        <v>2</v>
      </c>
      <c r="Q1" s="3"/>
      <c r="R1" s="4" t="s">
        <v>3</v>
      </c>
      <c r="U1" s="83" t="s">
        <v>1</v>
      </c>
      <c r="V1" s="83"/>
      <c r="W1" s="83"/>
      <c r="X1" s="83"/>
      <c r="Y1" s="83"/>
      <c r="Z1" s="83"/>
      <c r="AA1" s="9"/>
      <c r="AB1" s="83" t="s">
        <v>2</v>
      </c>
      <c r="AC1" s="83"/>
      <c r="AD1" s="83"/>
      <c r="AE1" s="83"/>
      <c r="AF1" s="83"/>
      <c r="AG1" s="83"/>
      <c r="AH1" s="9"/>
      <c r="AI1" s="83" t="s">
        <v>3</v>
      </c>
      <c r="AJ1" s="83"/>
      <c r="AK1" s="83"/>
      <c r="AL1" s="83"/>
      <c r="AM1" s="83"/>
      <c r="AN1" s="83"/>
    </row>
    <row r="2" spans="1:40" ht="15.6" x14ac:dyDescent="0.3">
      <c r="A2" s="52" t="s">
        <v>36</v>
      </c>
      <c r="B2" s="52">
        <v>41275</v>
      </c>
      <c r="C2" s="52">
        <v>41640</v>
      </c>
      <c r="D2" s="52">
        <v>42005</v>
      </c>
      <c r="E2" s="52">
        <v>42370</v>
      </c>
      <c r="F2" s="52">
        <v>42736</v>
      </c>
      <c r="G2" s="52">
        <v>43101</v>
      </c>
      <c r="H2" s="52">
        <v>43466</v>
      </c>
      <c r="I2" s="52">
        <v>43831</v>
      </c>
      <c r="J2" s="52">
        <v>44197</v>
      </c>
      <c r="K2" s="52">
        <v>44562</v>
      </c>
      <c r="M2" s="47" t="s">
        <v>4</v>
      </c>
      <c r="N2" s="38">
        <f t="shared" ref="N2:N14" si="0">(E3-B3)/B3</f>
        <v>0.10673140562684812</v>
      </c>
      <c r="O2" s="39"/>
      <c r="P2" s="39">
        <f t="shared" ref="P2:P14" si="1">(H3-E3)/E3</f>
        <v>-4.5886728867173057E-2</v>
      </c>
      <c r="Q2" s="39"/>
      <c r="R2" s="40">
        <f t="shared" ref="R2:R14" si="2">(K3-H3)/H3</f>
        <v>-0.24622051907715059</v>
      </c>
      <c r="T2" s="9" t="s">
        <v>36</v>
      </c>
      <c r="U2" s="10" t="s">
        <v>30</v>
      </c>
      <c r="V2" s="9" t="s">
        <v>31</v>
      </c>
      <c r="W2" s="9" t="s">
        <v>32</v>
      </c>
      <c r="X2" s="9" t="s">
        <v>33</v>
      </c>
      <c r="Y2" s="11" t="s">
        <v>35</v>
      </c>
      <c r="Z2" s="9" t="s">
        <v>34</v>
      </c>
      <c r="AA2" s="9"/>
      <c r="AB2" s="9" t="s">
        <v>30</v>
      </c>
      <c r="AC2" s="9" t="s">
        <v>31</v>
      </c>
      <c r="AD2" s="9" t="s">
        <v>32</v>
      </c>
      <c r="AE2" s="9" t="s">
        <v>33</v>
      </c>
      <c r="AF2" s="11" t="s">
        <v>35</v>
      </c>
      <c r="AG2" s="9" t="s">
        <v>34</v>
      </c>
      <c r="AH2" s="9"/>
      <c r="AI2" s="9" t="s">
        <v>30</v>
      </c>
      <c r="AJ2" s="9" t="s">
        <v>31</v>
      </c>
      <c r="AK2" s="9" t="s">
        <v>32</v>
      </c>
      <c r="AL2" s="9" t="s">
        <v>33</v>
      </c>
      <c r="AM2" s="11" t="s">
        <v>35</v>
      </c>
      <c r="AN2" s="4" t="s">
        <v>34</v>
      </c>
    </row>
    <row r="3" spans="1:40" x14ac:dyDescent="0.25">
      <c r="A3" s="49">
        <v>1</v>
      </c>
      <c r="B3" s="54">
        <v>9.4897374980972824</v>
      </c>
      <c r="C3" s="54">
        <v>8.7437579377412167</v>
      </c>
      <c r="D3" s="54">
        <v>9.6846323976198132</v>
      </c>
      <c r="E3" s="54">
        <v>10.502590520299014</v>
      </c>
      <c r="F3" s="54">
        <v>9.825063903533799</v>
      </c>
      <c r="G3" s="54">
        <v>10.916904605003255</v>
      </c>
      <c r="H3" s="54">
        <v>10.020660996691111</v>
      </c>
      <c r="I3" s="54">
        <v>9.9842644696032874</v>
      </c>
      <c r="J3" s="54">
        <v>8.9000715623679074</v>
      </c>
      <c r="K3" s="55">
        <v>7.5533686445896686</v>
      </c>
      <c r="M3" s="47" t="s">
        <v>5</v>
      </c>
      <c r="N3" s="41">
        <f t="shared" si="0"/>
        <v>-0.36425595705713659</v>
      </c>
      <c r="O3" s="42"/>
      <c r="P3" s="42">
        <f t="shared" si="1"/>
        <v>-3.704864731431038E-2</v>
      </c>
      <c r="Q3" s="42"/>
      <c r="R3" s="43">
        <f t="shared" si="2"/>
        <v>-5.8634609667029478E-2</v>
      </c>
      <c r="T3" s="29">
        <v>1</v>
      </c>
      <c r="U3" s="60">
        <f>Chile!$H$31*B3</f>
        <v>0.42174729911081726</v>
      </c>
      <c r="V3" s="61">
        <f>(Chile!H19-Chile!$H$31)*B3</f>
        <v>-9.4621784578553969E-2</v>
      </c>
      <c r="W3" s="61">
        <f>(N2-Chile!H19)*B3</f>
        <v>0.68572750766946855</v>
      </c>
      <c r="X3" s="61">
        <f t="shared" ref="X3:X14" si="3">(N2-$N$14)*B3</f>
        <v>0.58549834122434852</v>
      </c>
      <c r="Y3" s="61">
        <f>($N$14-Chile!$H$31)*B3</f>
        <v>5.6073818665660158E-3</v>
      </c>
      <c r="Z3" s="61">
        <f>(Chile!$H$31-N2)*B3</f>
        <v>-0.59110572309091458</v>
      </c>
      <c r="AA3" s="61"/>
      <c r="AB3" s="61">
        <f>Chile!$I$31*E3</f>
        <v>0.71343286150726148</v>
      </c>
      <c r="AC3" s="61">
        <f>(Chile!I19-Chile!$I$31)*E3</f>
        <v>-0.82092342219387149</v>
      </c>
      <c r="AD3" s="61">
        <f>(P2-Chile!I19)*E3</f>
        <v>-0.37443896292129292</v>
      </c>
      <c r="AE3" s="61">
        <f t="shared" ref="AE3:AE14" si="4">(P2-$P$14)*E3</f>
        <v>-1.3916606234018403</v>
      </c>
      <c r="AF3" s="61">
        <f>($P$14-Chile!$I$31)*E3</f>
        <v>0.19629823828667578</v>
      </c>
      <c r="AG3" s="61">
        <f>(Chile!$I$31-P2)*E3</f>
        <v>1.1953623851151645</v>
      </c>
      <c r="AH3" s="61"/>
      <c r="AI3" s="61">
        <f>Chile!$J$31*H3</f>
        <v>-0.11766063740056028</v>
      </c>
      <c r="AJ3" s="61">
        <f>(Chile!J19-Chile!$J$31)*H3</f>
        <v>-1.9780338485615516</v>
      </c>
      <c r="AK3" s="61">
        <f>(R2-Chile!J19)*H3</f>
        <v>-0.37159786613933082</v>
      </c>
      <c r="AL3" s="61">
        <f t="shared" ref="AL3:AL14" si="5">(R2-$R$14)*H3</f>
        <v>-2.3688813873909922</v>
      </c>
      <c r="AM3" s="61">
        <f>($R$14-Chile!$J$31)*H3</f>
        <v>1.9249672690109847E-2</v>
      </c>
      <c r="AN3" s="62">
        <f>(Chile!$J$31-AP!R2)*H3</f>
        <v>2.3496317147008821</v>
      </c>
    </row>
    <row r="4" spans="1:40" x14ac:dyDescent="0.25">
      <c r="A4" s="50">
        <v>2</v>
      </c>
      <c r="B4" s="54">
        <v>9.8297889126078122</v>
      </c>
      <c r="C4" s="54">
        <v>7.2229638726614249</v>
      </c>
      <c r="D4" s="54">
        <v>8.5763665435903924</v>
      </c>
      <c r="E4" s="54">
        <v>6.2492297445762235</v>
      </c>
      <c r="F4" s="54">
        <v>5.639562202542213</v>
      </c>
      <c r="G4" s="54">
        <v>6.0484115322942005</v>
      </c>
      <c r="H4" s="54">
        <v>6.017704235783321</v>
      </c>
      <c r="I4" s="54">
        <v>4.8344494480628688</v>
      </c>
      <c r="J4" s="54">
        <v>5.4925959988153252</v>
      </c>
      <c r="K4" s="56">
        <v>5.6648584968265361</v>
      </c>
      <c r="M4" s="47" t="s">
        <v>6</v>
      </c>
      <c r="N4" s="41">
        <f t="shared" si="0"/>
        <v>-0.14112870462821805</v>
      </c>
      <c r="O4" s="42"/>
      <c r="P4" s="42">
        <f t="shared" si="1"/>
        <v>0.28848780024495035</v>
      </c>
      <c r="Q4" s="42"/>
      <c r="R4" s="43">
        <f t="shared" si="2"/>
        <v>-0.11493296966685655</v>
      </c>
      <c r="T4" s="30">
        <v>2</v>
      </c>
      <c r="U4" s="63">
        <f>Chile!$H$31*B4</f>
        <v>0.43686002121270723</v>
      </c>
      <c r="V4" s="61">
        <f>(Chile!H20-Chile!$H$31)*B4</f>
        <v>-2.4432111212122218</v>
      </c>
      <c r="W4" s="61">
        <f>(N3-Chile!H20)*B4</f>
        <v>-1.5742080680320742</v>
      </c>
      <c r="X4" s="61">
        <f t="shared" si="3"/>
        <v>-4.0232275037642475</v>
      </c>
      <c r="Y4" s="61">
        <f>($N$14-Chile!$H$31)*B4</f>
        <v>5.8083145199517164E-3</v>
      </c>
      <c r="Z4" s="61">
        <f>(Chile!$H$31-N3)*B4</f>
        <v>4.0174191892442961</v>
      </c>
      <c r="AA4" s="61"/>
      <c r="AB4" s="61">
        <f>Chile!$I$31*E4</f>
        <v>0.42450534944424123</v>
      </c>
      <c r="AC4" s="61">
        <f>(Chile!I20-Chile!$I$31)*E4</f>
        <v>0.33804025527856046</v>
      </c>
      <c r="AD4" s="61">
        <f>(P3-Chile!I20)*E4</f>
        <v>-0.9940711135157041</v>
      </c>
      <c r="AE4" s="61">
        <f t="shared" si="4"/>
        <v>-0.77283183101981678</v>
      </c>
      <c r="AF4" s="61">
        <f>($P$14-Chile!$I$31)*E4</f>
        <v>0.11680097278267308</v>
      </c>
      <c r="AG4" s="61">
        <f>(Chile!$I$31-P3)*E4</f>
        <v>0.65603085823714358</v>
      </c>
      <c r="AH4" s="61"/>
      <c r="AI4" s="61">
        <f>Chile!$J$31*H4</f>
        <v>-7.0658703682732985E-2</v>
      </c>
      <c r="AJ4" s="61">
        <f>(Chile!J20-Chile!$J$31)*H4</f>
        <v>1.0193373909093775</v>
      </c>
      <c r="AK4" s="61">
        <f>(R3-Chile!J20)*H4</f>
        <v>-1.3015244261834296</v>
      </c>
      <c r="AL4" s="61">
        <f t="shared" si="5"/>
        <v>-0.29374703485122228</v>
      </c>
      <c r="AM4" s="61">
        <f>($R$14-Chile!$J$31)*H4</f>
        <v>1.1559999577170339E-2</v>
      </c>
      <c r="AN4" s="64">
        <f>(Chile!$J$31-AP!R3)*H4</f>
        <v>0.28218703527405198</v>
      </c>
    </row>
    <row r="5" spans="1:40" x14ac:dyDescent="0.25">
      <c r="A5" s="50">
        <v>3</v>
      </c>
      <c r="B5" s="54">
        <v>7.343310869486559</v>
      </c>
      <c r="C5" s="54">
        <v>8.7332690517556895</v>
      </c>
      <c r="D5" s="54">
        <v>8.2465799378173941</v>
      </c>
      <c r="E5" s="54">
        <v>6.3069589187936073</v>
      </c>
      <c r="F5" s="54">
        <v>7.40329792941957</v>
      </c>
      <c r="G5" s="54">
        <v>8.1432537347524381</v>
      </c>
      <c r="H5" s="54">
        <v>8.1264396235116454</v>
      </c>
      <c r="I5" s="54">
        <v>7.3866474574428054</v>
      </c>
      <c r="J5" s="54">
        <v>7.7282405893864521</v>
      </c>
      <c r="K5" s="56">
        <v>7.1924437847630402</v>
      </c>
      <c r="M5" s="48" t="s">
        <v>7</v>
      </c>
      <c r="N5" s="41">
        <f t="shared" si="0"/>
        <v>1.1080739598105485</v>
      </c>
      <c r="O5" s="42"/>
      <c r="P5" s="42">
        <f t="shared" si="1"/>
        <v>-0.31405607715484174</v>
      </c>
      <c r="Q5" s="42"/>
      <c r="R5" s="43">
        <f t="shared" si="2"/>
        <v>-9.6030729647777646E-2</v>
      </c>
      <c r="T5" s="30">
        <v>3</v>
      </c>
      <c r="U5" s="63">
        <f>Chile!$H$31*B5</f>
        <v>0.32635481501548641</v>
      </c>
      <c r="V5" s="61">
        <f>(Chile!H21-Chile!$H$31)*B5</f>
        <v>-0.44062573575936553</v>
      </c>
      <c r="W5" s="61">
        <f>(N4-Chile!H21)*B5</f>
        <v>-0.92208102994907259</v>
      </c>
      <c r="X5" s="61">
        <f t="shared" si="3"/>
        <v>-1.3670458476080556</v>
      </c>
      <c r="Y5" s="61">
        <f>($N$14-Chile!$H$31)*B5</f>
        <v>4.3390818996175713E-3</v>
      </c>
      <c r="Z5" s="61">
        <f>(Chile!$H$31-N4)*B5</f>
        <v>1.3627067657084382</v>
      </c>
      <c r="AA5" s="61"/>
      <c r="AB5" s="61">
        <f>Chile!$I$31*E5</f>
        <v>0.42842684765696853</v>
      </c>
      <c r="AC5" s="61">
        <f>(Chile!I21-Chile!$I$31)*E5</f>
        <v>-0.52536133661273909</v>
      </c>
      <c r="AD5" s="61">
        <f>(P4-Chile!I21)*E5</f>
        <v>1.9164151936738087</v>
      </c>
      <c r="AE5" s="61">
        <f t="shared" si="4"/>
        <v>1.2731738995103326</v>
      </c>
      <c r="AF5" s="61">
        <f>($P$14-Chile!$I$31)*E5</f>
        <v>0.11787995755073717</v>
      </c>
      <c r="AG5" s="61">
        <f>(Chile!$I$31-P4)*E5</f>
        <v>-1.3910538570610698</v>
      </c>
      <c r="AH5" s="61"/>
      <c r="AI5" s="61">
        <f>Chile!$J$31*H5</f>
        <v>-9.5419061298978217E-2</v>
      </c>
      <c r="AJ5" s="61">
        <f>(Chile!J21-Chile!$J$31)*H5</f>
        <v>3.9732771518989303E-2</v>
      </c>
      <c r="AK5" s="61">
        <f>(R4-Chile!J21)*H5</f>
        <v>-0.87830954896861613</v>
      </c>
      <c r="AL5" s="61">
        <f t="shared" si="5"/>
        <v>-0.85418765411137543</v>
      </c>
      <c r="AM5" s="61">
        <f>($R$14-Chile!$J$31)*H5</f>
        <v>1.5610876661748494E-2</v>
      </c>
      <c r="AN5" s="64">
        <f>(Chile!$J$31-AP!R4)*H5</f>
        <v>0.83857677744962689</v>
      </c>
    </row>
    <row r="6" spans="1:40" x14ac:dyDescent="0.25">
      <c r="A6" s="50">
        <v>4</v>
      </c>
      <c r="B6" s="54">
        <v>0.60305476258388391</v>
      </c>
      <c r="C6" s="54">
        <v>0.64494384217559519</v>
      </c>
      <c r="D6" s="54">
        <v>0.70060164424063798</v>
      </c>
      <c r="E6" s="54">
        <v>1.2712840413428184</v>
      </c>
      <c r="F6" s="54">
        <v>1.5108896263653937</v>
      </c>
      <c r="G6" s="54">
        <v>0.98525989832438776</v>
      </c>
      <c r="H6" s="54">
        <v>0.8720295623691392</v>
      </c>
      <c r="I6" s="54">
        <v>0.85890219390583133</v>
      </c>
      <c r="J6" s="54">
        <v>0.79999819946845985</v>
      </c>
      <c r="K6" s="56">
        <v>0.78828792722039853</v>
      </c>
      <c r="M6" s="48" t="s">
        <v>8</v>
      </c>
      <c r="N6" s="41">
        <f t="shared" si="0"/>
        <v>0.88618419176919916</v>
      </c>
      <c r="O6" s="42"/>
      <c r="P6" s="42">
        <f t="shared" si="1"/>
        <v>3.631059284549696E-2</v>
      </c>
      <c r="Q6" s="42"/>
      <c r="R6" s="43">
        <f t="shared" si="2"/>
        <v>0.20115535027666626</v>
      </c>
      <c r="T6" s="30">
        <v>4</v>
      </c>
      <c r="U6" s="63">
        <f>Chile!$H$31*B6</f>
        <v>2.6801238431164547E-2</v>
      </c>
      <c r="V6" s="61">
        <f>(Chile!H22-Chile!$H$31)*B6</f>
        <v>7.8494247765999392E-2</v>
      </c>
      <c r="W6" s="61">
        <f>(N5-Chile!H22)*B6</f>
        <v>0.56293379256177056</v>
      </c>
      <c r="X6" s="61">
        <f t="shared" si="3"/>
        <v>0.6410717018788995</v>
      </c>
      <c r="Y6" s="61">
        <f>($N$14-Chile!$H$31)*B6</f>
        <v>3.5633844887038822E-4</v>
      </c>
      <c r="Z6" s="61">
        <f>(Chile!$H$31-N5)*B6</f>
        <v>-0.6414280403277699</v>
      </c>
      <c r="AA6" s="61"/>
      <c r="AB6" s="61">
        <f>Chile!$I$31*E6</f>
        <v>8.635734294798543E-2</v>
      </c>
      <c r="AC6" s="61">
        <f>(Chile!I22-Chile!$I$31)*E6</f>
        <v>6.8698037227590575E-2</v>
      </c>
      <c r="AD6" s="61">
        <f>(P5-Chile!I22)*E6</f>
        <v>-0.55430985914925512</v>
      </c>
      <c r="AE6" s="61">
        <f t="shared" si="4"/>
        <v>-0.50937270426733328</v>
      </c>
      <c r="AF6" s="61">
        <f>($P$14-Chile!$I$31)*E6</f>
        <v>2.3760882345668741E-2</v>
      </c>
      <c r="AG6" s="61">
        <f>(Chile!$I$31-P5)*E6</f>
        <v>0.48561182192166458</v>
      </c>
      <c r="AH6" s="61"/>
      <c r="AI6" s="61">
        <f>Chile!$J$31*H6</f>
        <v>-1.0239200205891101E-2</v>
      </c>
      <c r="AJ6" s="61">
        <f>(Chile!J22-Chile!$J$31)*H6</f>
        <v>2.7819985946334863E-2</v>
      </c>
      <c r="AK6" s="61">
        <f>(R5-Chile!J22)*H6</f>
        <v>-0.10132242088918443</v>
      </c>
      <c r="AL6" s="61">
        <f t="shared" si="5"/>
        <v>-7.5177602245410605E-2</v>
      </c>
      <c r="AM6" s="61">
        <f>($R$14-Chile!$J$31)*H6</f>
        <v>1.6751673025610389E-3</v>
      </c>
      <c r="AN6" s="64">
        <f>(Chile!$J$31-AP!R5)*H6</f>
        <v>7.3502434942849554E-2</v>
      </c>
    </row>
    <row r="7" spans="1:40" x14ac:dyDescent="0.25">
      <c r="A7" s="50">
        <v>5</v>
      </c>
      <c r="B7" s="54">
        <v>4.4356867386353978</v>
      </c>
      <c r="C7" s="54">
        <v>6.3353024084403691</v>
      </c>
      <c r="D7" s="54">
        <v>6.3747660336825183</v>
      </c>
      <c r="E7" s="54">
        <v>8.3665222060543627</v>
      </c>
      <c r="F7" s="54">
        <v>7.8161355409464726</v>
      </c>
      <c r="G7" s="54">
        <v>6.2472471053112884</v>
      </c>
      <c r="H7" s="54">
        <v>8.6703155874112117</v>
      </c>
      <c r="I7" s="54">
        <v>5.9376494418965615</v>
      </c>
      <c r="J7" s="54">
        <v>8.8286110915213474</v>
      </c>
      <c r="K7" s="56">
        <v>10.414395956406153</v>
      </c>
      <c r="M7" s="48" t="s">
        <v>9</v>
      </c>
      <c r="N7" s="41">
        <f t="shared" si="0"/>
        <v>-0.14362624732714624</v>
      </c>
      <c r="O7" s="42"/>
      <c r="P7" s="42">
        <f t="shared" si="1"/>
        <v>0.13275992057773855</v>
      </c>
      <c r="Q7" s="42"/>
      <c r="R7" s="43">
        <f t="shared" si="2"/>
        <v>4.7711712921207718E-2</v>
      </c>
      <c r="T7" s="30">
        <v>5</v>
      </c>
      <c r="U7" s="63">
        <f>Chile!$H$31*B7</f>
        <v>0.19713283977520313</v>
      </c>
      <c r="V7" s="61">
        <f>(Chile!H23-Chile!$H$31)*B7</f>
        <v>0.12025655793622413</v>
      </c>
      <c r="W7" s="61">
        <f>(N6-Chile!H23)*B7</f>
        <v>3.6134460697075377</v>
      </c>
      <c r="X7" s="61">
        <f t="shared" si="3"/>
        <v>3.7310816289713564</v>
      </c>
      <c r="Y7" s="61">
        <f>($N$14-Chile!$H$31)*B7</f>
        <v>2.6209986724056908E-3</v>
      </c>
      <c r="Z7" s="61">
        <f>(Chile!$H$31-N6)*B7</f>
        <v>-3.7337026276437619</v>
      </c>
      <c r="AA7" s="61"/>
      <c r="AB7" s="61">
        <f>Chile!$I$31*E7</f>
        <v>0.56833139088807128</v>
      </c>
      <c r="AC7" s="61">
        <f>(Chile!I23-Chile!$I$31)*E7</f>
        <v>-0.21716800166618222</v>
      </c>
      <c r="AD7" s="61">
        <f>(P6-Chile!I23)*E7</f>
        <v>-4.7370007865040011E-2</v>
      </c>
      <c r="AE7" s="61">
        <f t="shared" si="4"/>
        <v>-0.42091215041204422</v>
      </c>
      <c r="AF7" s="61">
        <f>($P$14-Chile!$I$31)*E7</f>
        <v>0.15637414088082199</v>
      </c>
      <c r="AG7" s="61">
        <f>(Chile!$I$31-P6)*E7</f>
        <v>0.26453800953122225</v>
      </c>
      <c r="AH7" s="61"/>
      <c r="AI7" s="61">
        <f>Chile!$J$31*H7</f>
        <v>-0.10180514626886174</v>
      </c>
      <c r="AJ7" s="61">
        <f>(Chile!J23-Chile!$J$31)*H7</f>
        <v>7.3201776328551349E-2</v>
      </c>
      <c r="AK7" s="61">
        <f>(R6-Chile!J23)*H7</f>
        <v>1.7726837389352521</v>
      </c>
      <c r="AL7" s="61">
        <f t="shared" si="5"/>
        <v>1.8292298538026746</v>
      </c>
      <c r="AM7" s="61">
        <f>($R$14-Chile!$J$31)*H7</f>
        <v>1.6655661461128669E-2</v>
      </c>
      <c r="AN7" s="64">
        <f>(Chile!$J$31-AP!R6)*H7</f>
        <v>-1.8458855152638034</v>
      </c>
    </row>
    <row r="8" spans="1:40" x14ac:dyDescent="0.25">
      <c r="A8" s="50">
        <v>6</v>
      </c>
      <c r="B8" s="54">
        <v>21.468253909081653</v>
      </c>
      <c r="C8" s="54">
        <v>18.766539266230382</v>
      </c>
      <c r="D8" s="54">
        <v>15.996065585050767</v>
      </c>
      <c r="E8" s="54">
        <v>18.384849163453918</v>
      </c>
      <c r="F8" s="54">
        <v>16.565026593404188</v>
      </c>
      <c r="G8" s="54">
        <v>17.921526462065199</v>
      </c>
      <c r="H8" s="54">
        <v>20.825620278227763</v>
      </c>
      <c r="I8" s="54">
        <v>16.896217641250352</v>
      </c>
      <c r="J8" s="54">
        <v>19.195884267501224</v>
      </c>
      <c r="K8" s="56">
        <v>21.819246294348648</v>
      </c>
      <c r="M8" s="48" t="s">
        <v>10</v>
      </c>
      <c r="N8" s="41">
        <f t="shared" si="0"/>
        <v>-5.1222582533602894E-2</v>
      </c>
      <c r="O8" s="42"/>
      <c r="P8" s="42">
        <f t="shared" si="1"/>
        <v>0.37085699023855367</v>
      </c>
      <c r="Q8" s="42"/>
      <c r="R8" s="43">
        <f t="shared" si="2"/>
        <v>-0.3169968783581717</v>
      </c>
      <c r="T8" s="30">
        <v>6</v>
      </c>
      <c r="U8" s="63">
        <f>Chile!$H$31*B8</f>
        <v>0.95410206073622361</v>
      </c>
      <c r="V8" s="61">
        <f>(Chile!H24-Chile!$H$31)*B8</f>
        <v>2.0157829474429071E-2</v>
      </c>
      <c r="W8" s="61">
        <f>(N7-Chile!H24)*B8</f>
        <v>-4.0576646358383881</v>
      </c>
      <c r="X8" s="61">
        <f t="shared" si="3"/>
        <v>-4.050192162276149</v>
      </c>
      <c r="Y8" s="61">
        <f>($N$14-Chile!$H$31)*B8</f>
        <v>1.2685355912189994E-2</v>
      </c>
      <c r="Z8" s="61">
        <f>(Chile!$H$31-N7)*B8</f>
        <v>4.0375068063639592</v>
      </c>
      <c r="AA8" s="61"/>
      <c r="AB8" s="61">
        <f>Chile!$I$31*E8</f>
        <v>1.2488686026282287</v>
      </c>
      <c r="AC8" s="61">
        <f>(Chile!I24-Chile!$I$31)*E8</f>
        <v>-0.31961001178732301</v>
      </c>
      <c r="AD8" s="61">
        <f>(P7-Chile!I24)*E8</f>
        <v>1.5115125239329397</v>
      </c>
      <c r="AE8" s="61">
        <f t="shared" si="4"/>
        <v>0.84828124128133819</v>
      </c>
      <c r="AF8" s="61">
        <f>($P$14-Chile!$I$31)*E8</f>
        <v>0.34362127086427829</v>
      </c>
      <c r="AG8" s="61">
        <f>(Chile!$I$31-P7)*E8</f>
        <v>-1.1919025121456164</v>
      </c>
      <c r="AH8" s="61"/>
      <c r="AI8" s="61">
        <f>Chile!$J$31*H8</f>
        <v>-0.24453035154142386</v>
      </c>
      <c r="AJ8" s="61">
        <f>(Chile!J24-Chile!$J$31)*H8</f>
        <v>-0.16278150761131446</v>
      </c>
      <c r="AK8" s="61">
        <f>(R7-Chile!J24)*H8</f>
        <v>1.4009378752736232</v>
      </c>
      <c r="AL8" s="61">
        <f t="shared" si="5"/>
        <v>1.1981503866140752</v>
      </c>
      <c r="AM8" s="61">
        <f>($R$14-Chile!$J$31)*H8</f>
        <v>4.0005981048233663E-2</v>
      </c>
      <c r="AN8" s="64">
        <f>(Chile!$J$31-AP!R7)*H8</f>
        <v>-1.2381563676623089</v>
      </c>
    </row>
    <row r="9" spans="1:40" x14ac:dyDescent="0.25">
      <c r="A9" s="50">
        <v>7</v>
      </c>
      <c r="B9" s="54">
        <v>6.0053730036361879</v>
      </c>
      <c r="C9" s="54">
        <v>5.8416562281402022</v>
      </c>
      <c r="D9" s="54">
        <v>6.5022975086594395</v>
      </c>
      <c r="E9" s="54">
        <v>5.6977622893123625</v>
      </c>
      <c r="F9" s="54">
        <v>6.6489244323336765</v>
      </c>
      <c r="G9" s="54">
        <v>6.0863767282812731</v>
      </c>
      <c r="H9" s="54">
        <v>7.8108172630214767</v>
      </c>
      <c r="I9" s="54">
        <v>6.5173706144182333</v>
      </c>
      <c r="J9" s="54">
        <v>5.9948970630783327</v>
      </c>
      <c r="K9" s="56">
        <v>5.3348125732175502</v>
      </c>
      <c r="M9" s="48" t="s">
        <v>11</v>
      </c>
      <c r="N9" s="41">
        <f t="shared" si="0"/>
        <v>6.0255370829379387E-2</v>
      </c>
      <c r="O9" s="42"/>
      <c r="P9" s="42">
        <f t="shared" si="1"/>
        <v>2.8016673297825638E-2</v>
      </c>
      <c r="Q9" s="42"/>
      <c r="R9" s="43">
        <f t="shared" si="2"/>
        <v>-0.17608385283479772</v>
      </c>
      <c r="T9" s="30">
        <v>7</v>
      </c>
      <c r="U9" s="63">
        <f>Chile!$H$31*B9</f>
        <v>0.26689356211848869</v>
      </c>
      <c r="V9" s="61">
        <f>(Chile!H25-Chile!$H$31)*B9</f>
        <v>1.0329247918887308</v>
      </c>
      <c r="W9" s="61">
        <f>(N8-Chile!H25)*B9</f>
        <v>-1.607429068331045</v>
      </c>
      <c r="X9" s="61">
        <f t="shared" si="3"/>
        <v>-0.57805278552270822</v>
      </c>
      <c r="Y9" s="61">
        <f>($N$14-Chile!$H$31)*B9</f>
        <v>3.5485090803941055E-3</v>
      </c>
      <c r="Z9" s="61">
        <f>(Chile!$H$31-N8)*B9</f>
        <v>0.57450427644231405</v>
      </c>
      <c r="AA9" s="61"/>
      <c r="AB9" s="61">
        <f>Chile!$I$31*E9</f>
        <v>0.38704459117925816</v>
      </c>
      <c r="AC9" s="61">
        <f>(Chile!I25-Chile!$I$31)*E9</f>
        <v>0.50851679964168095</v>
      </c>
      <c r="AD9" s="61">
        <f>(P8-Chile!I25)*E9</f>
        <v>1.217493582888175</v>
      </c>
      <c r="AE9" s="61">
        <f t="shared" si="4"/>
        <v>1.6195165896502275</v>
      </c>
      <c r="AF9" s="61">
        <f>($P$14-Chile!$I$31)*E9</f>
        <v>0.10649379287962854</v>
      </c>
      <c r="AG9" s="61">
        <f>(Chile!$I$31-P8)*E9</f>
        <v>-1.7260103825298561</v>
      </c>
      <c r="AH9" s="61"/>
      <c r="AI9" s="61">
        <f>Chile!$J$31*H9</f>
        <v>-9.1713085403235875E-2</v>
      </c>
      <c r="AJ9" s="61">
        <f>(Chile!J25-Chile!$J$31)*H9</f>
        <v>-0.7349896625499831</v>
      </c>
      <c r="AK9" s="61">
        <f>(R8-Chile!J25)*H9</f>
        <v>-1.6493019418507078</v>
      </c>
      <c r="AL9" s="61">
        <f t="shared" si="5"/>
        <v>-2.3992961710460521</v>
      </c>
      <c r="AM9" s="61">
        <f>($R$14-Chile!$J$31)*H9</f>
        <v>1.5004566645361169E-2</v>
      </c>
      <c r="AN9" s="64">
        <f>(Chile!$J$31-AP!R8)*H9</f>
        <v>2.3842916044006905</v>
      </c>
    </row>
    <row r="10" spans="1:40" x14ac:dyDescent="0.25">
      <c r="A10" s="50">
        <v>8</v>
      </c>
      <c r="B10" s="54">
        <v>9.1213033564065693</v>
      </c>
      <c r="C10" s="54">
        <v>10.271293343034671</v>
      </c>
      <c r="D10" s="54">
        <v>10.04311296427025</v>
      </c>
      <c r="E10" s="54">
        <v>9.67091087259411</v>
      </c>
      <c r="F10" s="54">
        <v>11.160810535848897</v>
      </c>
      <c r="G10" s="54">
        <v>10.057307200209566</v>
      </c>
      <c r="H10" s="54">
        <v>9.941857623003969</v>
      </c>
      <c r="I10" s="54">
        <v>6.9368900401195619</v>
      </c>
      <c r="J10" s="54">
        <v>6.8899835702426122</v>
      </c>
      <c r="K10" s="56">
        <v>8.1912570284104262</v>
      </c>
      <c r="M10" s="48" t="s">
        <v>12</v>
      </c>
      <c r="N10" s="41">
        <f t="shared" si="0"/>
        <v>0.2526282264179609</v>
      </c>
      <c r="O10" s="42"/>
      <c r="P10" s="42">
        <f t="shared" si="1"/>
        <v>-0.10124806695954051</v>
      </c>
      <c r="Q10" s="42"/>
      <c r="R10" s="43">
        <f t="shared" si="2"/>
        <v>0.22457936254848035</v>
      </c>
      <c r="T10" s="30">
        <v>8</v>
      </c>
      <c r="U10" s="63">
        <f>Chile!$H$31*B10</f>
        <v>0.40537317873188944</v>
      </c>
      <c r="V10" s="61">
        <f>(Chile!H26-Chile!$H$31)*B10</f>
        <v>-5.481701892710366E-2</v>
      </c>
      <c r="W10" s="61">
        <f>(N9-Chile!H26)*B10</f>
        <v>0.19905135638275492</v>
      </c>
      <c r="X10" s="61">
        <f t="shared" si="3"/>
        <v>0.13884465928484654</v>
      </c>
      <c r="Y10" s="61">
        <f>($N$14-Chile!$H$31)*B10</f>
        <v>5.3896781708047212E-3</v>
      </c>
      <c r="Z10" s="61">
        <f>(Chile!$H$31-N9)*B10</f>
        <v>-0.14423433745565126</v>
      </c>
      <c r="AA10" s="61"/>
      <c r="AB10" s="61">
        <f>Chile!$I$31*E10</f>
        <v>0.65693750545461327</v>
      </c>
      <c r="AC10" s="61">
        <f>(Chile!I26-Chile!$I$31)*E10</f>
        <v>-0.32969365905212683</v>
      </c>
      <c r="AD10" s="61">
        <f>(P9-Chile!I26)*E10</f>
        <v>-5.6297095992627402E-2</v>
      </c>
      <c r="AE10" s="61">
        <f t="shared" si="4"/>
        <v>-0.56674451891363586</v>
      </c>
      <c r="AF10" s="61">
        <f>($P$14-Chile!$I$31)*E10</f>
        <v>0.18075376386888156</v>
      </c>
      <c r="AG10" s="61">
        <f>(Chile!$I$31-P9)*E10</f>
        <v>0.38599075504475422</v>
      </c>
      <c r="AH10" s="61"/>
      <c r="AI10" s="61">
        <f>Chile!$J$31*H10</f>
        <v>-0.11673534363197502</v>
      </c>
      <c r="AJ10" s="61">
        <f>(Chile!J26-Chile!$J$31)*H10</f>
        <v>0.46097719118678432</v>
      </c>
      <c r="AK10" s="61">
        <f>(R9-Chile!J26)*H10</f>
        <v>-2.094842442148352</v>
      </c>
      <c r="AL10" s="61">
        <f t="shared" si="5"/>
        <v>-1.652963542505179</v>
      </c>
      <c r="AM10" s="61">
        <f>($R$14-Chile!$J$31)*H10</f>
        <v>1.9098291543611149E-2</v>
      </c>
      <c r="AN10" s="64">
        <f>(Chile!$J$31-AP!R9)*H10</f>
        <v>1.6338652509615677</v>
      </c>
    </row>
    <row r="11" spans="1:40" x14ac:dyDescent="0.25">
      <c r="A11" s="50">
        <v>9</v>
      </c>
      <c r="B11" s="54">
        <v>4.6116293616416622</v>
      </c>
      <c r="C11" s="54">
        <v>5.1397979959138516</v>
      </c>
      <c r="D11" s="54">
        <v>5.3204939427947364</v>
      </c>
      <c r="E11" s="54">
        <v>5.7766571081701885</v>
      </c>
      <c r="F11" s="54">
        <v>5.4725447254362836</v>
      </c>
      <c r="G11" s="54">
        <v>5.2065214986144355</v>
      </c>
      <c r="H11" s="54">
        <v>5.1917817424798676</v>
      </c>
      <c r="I11" s="54">
        <v>4.6234746471501493</v>
      </c>
      <c r="J11" s="54">
        <v>5.6356681189860263</v>
      </c>
      <c r="K11" s="56">
        <v>6.3577487766968348</v>
      </c>
      <c r="M11" s="48" t="s">
        <v>13</v>
      </c>
      <c r="N11" s="41">
        <f t="shared" si="0"/>
        <v>1.2185896073575662</v>
      </c>
      <c r="O11" s="42"/>
      <c r="P11" s="42">
        <f t="shared" si="1"/>
        <v>-0.24225803741202789</v>
      </c>
      <c r="Q11" s="42"/>
      <c r="R11" s="43">
        <f t="shared" si="2"/>
        <v>-6.0289948157063317E-3</v>
      </c>
      <c r="T11" s="30">
        <v>9</v>
      </c>
      <c r="U11" s="63">
        <f>Chile!$H$31*B11</f>
        <v>0.20495216313016873</v>
      </c>
      <c r="V11" s="61">
        <f>(Chile!H27-Chile!$H$31)*B11</f>
        <v>0.12299242260050486</v>
      </c>
      <c r="W11" s="61">
        <f>(N10-Chile!H27)*B11</f>
        <v>0.83708316079785272</v>
      </c>
      <c r="X11" s="61">
        <f t="shared" si="3"/>
        <v>0.95735062215859967</v>
      </c>
      <c r="Y11" s="61">
        <f>($N$14-Chile!$H$31)*B11</f>
        <v>2.7249612397579697E-3</v>
      </c>
      <c r="Z11" s="61">
        <f>(Chile!$H$31-N10)*B11</f>
        <v>-0.96007558339835763</v>
      </c>
      <c r="AA11" s="61"/>
      <c r="AB11" s="61">
        <f>Chile!$I$31*E11</f>
        <v>0.39240385528339017</v>
      </c>
      <c r="AC11" s="61">
        <f>(Chile!I27-Chile!$I$31)*E11</f>
        <v>5.684161033831671E-3</v>
      </c>
      <c r="AD11" s="61">
        <f>(P10-Chile!I27)*E11</f>
        <v>-0.98296338200754285</v>
      </c>
      <c r="AE11" s="61">
        <f t="shared" si="4"/>
        <v>-1.0852475942363229</v>
      </c>
      <c r="AF11" s="61">
        <f>($P$14-Chile!$I$31)*E11</f>
        <v>0.10796837326261169</v>
      </c>
      <c r="AG11" s="61">
        <f>(Chile!$I$31-P10)*E11</f>
        <v>0.977279220973711</v>
      </c>
      <c r="AH11" s="61"/>
      <c r="AI11" s="61">
        <f>Chile!$J$31*H11</f>
        <v>-6.0960883644949719E-2</v>
      </c>
      <c r="AJ11" s="61">
        <f>(Chile!J27-Chile!$J$31)*H11</f>
        <v>0.54311728540301463</v>
      </c>
      <c r="AK11" s="61">
        <f>(R10-Chile!J27)*H11</f>
        <v>0.68381063245890228</v>
      </c>
      <c r="AL11" s="61">
        <f t="shared" si="5"/>
        <v>1.2169545139862419</v>
      </c>
      <c r="AM11" s="61">
        <f>($R$14-Chile!$J$31)*H11</f>
        <v>9.973403875675118E-3</v>
      </c>
      <c r="AN11" s="64">
        <f>(Chile!$J$31-AP!R10)*H11</f>
        <v>-1.2269279178619168</v>
      </c>
    </row>
    <row r="12" spans="1:40" x14ac:dyDescent="0.25">
      <c r="A12" s="50">
        <v>10</v>
      </c>
      <c r="B12" s="54">
        <v>0.41425613723938137</v>
      </c>
      <c r="C12" s="54">
        <v>0.56915053523599057</v>
      </c>
      <c r="D12" s="54">
        <v>0.54233163178182375</v>
      </c>
      <c r="E12" s="54">
        <v>0.91906436086338117</v>
      </c>
      <c r="F12" s="54">
        <v>0.55731682168654795</v>
      </c>
      <c r="G12" s="54">
        <v>0.48058835361213542</v>
      </c>
      <c r="H12" s="54">
        <v>0.69641363254527866</v>
      </c>
      <c r="I12" s="54">
        <v>0.6598500307708669</v>
      </c>
      <c r="J12" s="54">
        <v>0.65777266118266198</v>
      </c>
      <c r="K12" s="56">
        <v>0.69221495836507596</v>
      </c>
      <c r="M12" s="48" t="s">
        <v>14</v>
      </c>
      <c r="N12" s="41">
        <f t="shared" si="0"/>
        <v>0.10248817271439796</v>
      </c>
      <c r="O12" s="42"/>
      <c r="P12" s="42">
        <f t="shared" si="1"/>
        <v>7.2885106411681902E-2</v>
      </c>
      <c r="Q12" s="42"/>
      <c r="R12" s="43">
        <f t="shared" si="2"/>
        <v>-2.3030275821736938E-2</v>
      </c>
      <c r="T12" s="30">
        <v>10</v>
      </c>
      <c r="U12" s="63">
        <f>Chile!$H$31*B12</f>
        <v>1.8410562679507126E-2</v>
      </c>
      <c r="V12" s="61">
        <f>(Chile!H28-Chile!$H$31)*B12</f>
        <v>5.0236081147394099E-2</v>
      </c>
      <c r="W12" s="61">
        <f>(N11-Chile!H28)*B12</f>
        <v>0.43616157979709852</v>
      </c>
      <c r="X12" s="61">
        <f t="shared" si="3"/>
        <v>0.48615288153383612</v>
      </c>
      <c r="Y12" s="61">
        <f>($N$14-Chile!$H$31)*B12</f>
        <v>2.447794106565683E-4</v>
      </c>
      <c r="Z12" s="61">
        <f>(Chile!$H$31-N11)*B12</f>
        <v>-0.48639766094449266</v>
      </c>
      <c r="AA12" s="61"/>
      <c r="AB12" s="61">
        <f>Chile!$I$31*E12</f>
        <v>6.2431332118757746E-2</v>
      </c>
      <c r="AC12" s="61">
        <f>(Chile!I28-Chile!$I$31)*E12</f>
        <v>2.1391270419682609E-2</v>
      </c>
      <c r="AD12" s="61">
        <f>(P11-Chile!I28)*E12</f>
        <v>-0.30647333085654288</v>
      </c>
      <c r="AE12" s="61">
        <f t="shared" si="4"/>
        <v>-0.30225979525960328</v>
      </c>
      <c r="AF12" s="61">
        <f>($P$14-Chile!$I$31)*E12</f>
        <v>1.7177734822743044E-2</v>
      </c>
      <c r="AG12" s="61">
        <f>(Chile!$I$31-P11)*E12</f>
        <v>0.28508206043686024</v>
      </c>
      <c r="AH12" s="61"/>
      <c r="AI12" s="61">
        <f>Chile!$J$31*H12</f>
        <v>-8.177152378148941E-3</v>
      </c>
      <c r="AJ12" s="61">
        <f>(Chile!J28-Chile!$J$31)*H12</f>
        <v>0.20349801018072025</v>
      </c>
      <c r="AK12" s="61">
        <f>(R11-Chile!J28)*H12</f>
        <v>-0.199519531982774</v>
      </c>
      <c r="AL12" s="61">
        <f t="shared" si="5"/>
        <v>2.6406687971638277E-3</v>
      </c>
      <c r="AM12" s="61">
        <f>($R$14-Chile!$J$31)*H12</f>
        <v>1.3378094007824143E-3</v>
      </c>
      <c r="AN12" s="64">
        <f>(Chile!$J$31-AP!R11)*H12</f>
        <v>-3.9784781979462416E-3</v>
      </c>
    </row>
    <row r="13" spans="1:40" x14ac:dyDescent="0.25">
      <c r="A13" s="50">
        <v>11</v>
      </c>
      <c r="B13" s="54">
        <v>18.786785180530714</v>
      </c>
      <c r="C13" s="54">
        <v>17.225800922149464</v>
      </c>
      <c r="D13" s="54">
        <v>19.584146341665296</v>
      </c>
      <c r="E13" s="54">
        <v>20.712208464861238</v>
      </c>
      <c r="F13" s="54">
        <v>21.185065790267409</v>
      </c>
      <c r="G13" s="54">
        <v>22.635868400106176</v>
      </c>
      <c r="H13" s="54">
        <v>22.221819982843588</v>
      </c>
      <c r="I13" s="54">
        <v>18.739896538838941</v>
      </c>
      <c r="J13" s="54">
        <v>20.587697587575626</v>
      </c>
      <c r="K13" s="56">
        <v>21.710045339377714</v>
      </c>
      <c r="M13" s="48" t="s">
        <v>15</v>
      </c>
      <c r="N13" s="41">
        <f t="shared" si="0"/>
        <v>0.41343902186120723</v>
      </c>
      <c r="O13" s="42"/>
      <c r="P13" s="42">
        <f t="shared" si="1"/>
        <v>0.25754203520889513</v>
      </c>
      <c r="Q13" s="42"/>
      <c r="R13" s="43">
        <f t="shared" si="2"/>
        <v>0.29731913820987166</v>
      </c>
      <c r="T13" s="30">
        <v>11</v>
      </c>
      <c r="U13" s="63">
        <f>Chile!$H$31*B13</f>
        <v>0.83493098839168045</v>
      </c>
      <c r="V13" s="61">
        <f>(Chile!H29-Chile!$H$31)*B13</f>
        <v>0.13654058158483048</v>
      </c>
      <c r="W13" s="61">
        <f>(N12-Chile!H29)*B13</f>
        <v>0.95395171435401305</v>
      </c>
      <c r="X13" s="61">
        <f t="shared" si="3"/>
        <v>1.079391390505632</v>
      </c>
      <c r="Y13" s="61">
        <f>($N$14-Chile!$H$31)*B13</f>
        <v>1.1100905433211504E-2</v>
      </c>
      <c r="Z13" s="61">
        <f>(Chile!$H$31-N12)*B13</f>
        <v>-1.0904922959388434</v>
      </c>
      <c r="AA13" s="61"/>
      <c r="AB13" s="61">
        <f>Chile!$I$31*E13</f>
        <v>1.4069643222461057</v>
      </c>
      <c r="AC13" s="61">
        <f>(Chile!I29-Chile!$I$31)*E13</f>
        <v>1.3891039628512423</v>
      </c>
      <c r="AD13" s="61">
        <f>(P12-Chile!I29)*E13</f>
        <v>-1.286456767114998</v>
      </c>
      <c r="AE13" s="61">
        <f t="shared" si="4"/>
        <v>-0.28447348890060475</v>
      </c>
      <c r="AF13" s="61">
        <f>($P$14-Chile!$I$31)*E13</f>
        <v>0.38712068463684896</v>
      </c>
      <c r="AG13" s="61">
        <f>(Chile!$I$31-P12)*E13</f>
        <v>-0.10264719573624423</v>
      </c>
      <c r="AH13" s="61"/>
      <c r="AI13" s="61">
        <f>Chile!$J$31*H13</f>
        <v>-0.26092425482163834</v>
      </c>
      <c r="AJ13" s="61">
        <f>(Chile!J29-Chile!$J$31)*H13</f>
        <v>-0.23237097128883674</v>
      </c>
      <c r="AK13" s="61">
        <f>(R12-Chile!J29)*H13</f>
        <v>-1.8479417355398334E-2</v>
      </c>
      <c r="AL13" s="61">
        <f t="shared" si="5"/>
        <v>-0.29353846694461183</v>
      </c>
      <c r="AM13" s="61">
        <f>($R$14-Chile!$J$31)*H13</f>
        <v>4.2688078300376749E-2</v>
      </c>
      <c r="AN13" s="64">
        <f>(Chile!$J$31-AP!R12)*H13</f>
        <v>0.25085038864423509</v>
      </c>
    </row>
    <row r="14" spans="1:40" x14ac:dyDescent="0.25">
      <c r="A14" s="50">
        <v>12</v>
      </c>
      <c r="B14" s="54">
        <v>6.5121882323810016</v>
      </c>
      <c r="C14" s="54">
        <v>7.3750263374929084</v>
      </c>
      <c r="D14" s="54">
        <v>9.8148579997880514</v>
      </c>
      <c r="E14" s="54">
        <v>9.2045809653526671</v>
      </c>
      <c r="F14" s="54">
        <v>10.067360966892521</v>
      </c>
      <c r="G14" s="54">
        <v>11.627031635303455</v>
      </c>
      <c r="H14" s="54">
        <v>11.57514748041465</v>
      </c>
      <c r="I14" s="54">
        <v>13.091149538950006</v>
      </c>
      <c r="J14" s="54">
        <v>13.774869244846341</v>
      </c>
      <c r="K14" s="56">
        <v>15.016660353943701</v>
      </c>
      <c r="M14" s="47" t="s">
        <v>29</v>
      </c>
      <c r="N14" s="44">
        <f t="shared" si="0"/>
        <v>4.5033351139909722E-2</v>
      </c>
      <c r="O14" s="45"/>
      <c r="P14" s="45">
        <f t="shared" si="1"/>
        <v>8.6619686641656937E-2</v>
      </c>
      <c r="Q14" s="45"/>
      <c r="R14" s="46">
        <f t="shared" si="2"/>
        <v>-9.8208057076221208E-3</v>
      </c>
      <c r="T14" s="31">
        <v>12</v>
      </c>
      <c r="U14" s="65">
        <f>Chile!$H$31*B14</f>
        <v>0.28941767871436008</v>
      </c>
      <c r="V14" s="23">
        <f>(Chile!H30-Chile!$H$31)*B14</f>
        <v>0.1331071387662999</v>
      </c>
      <c r="W14" s="23">
        <f>(N13-Chile!H30)*B14</f>
        <v>2.2698679154910053</v>
      </c>
      <c r="X14" s="23">
        <f t="shared" si="3"/>
        <v>2.3991270736136636</v>
      </c>
      <c r="Y14" s="23">
        <f>($N$14-Chile!$H$31)*B14</f>
        <v>3.8479806436415593E-3</v>
      </c>
      <c r="Z14" s="23">
        <f>(Chile!$H$31-N13)*B14</f>
        <v>-2.4029750542573054</v>
      </c>
      <c r="AA14" s="23"/>
      <c r="AB14" s="23">
        <f>Chile!$I$31*E14</f>
        <v>0.62526007506382941</v>
      </c>
      <c r="AC14" s="23">
        <f>(Chile!I30-Chile!$I$31)*E14</f>
        <v>0.42094380693317934</v>
      </c>
      <c r="AD14" s="23">
        <f>(P13-Chile!I30)*E14</f>
        <v>1.3243626330649738</v>
      </c>
      <c r="AE14" s="23">
        <f t="shared" si="4"/>
        <v>1.5732685961753745</v>
      </c>
      <c r="AF14" s="23">
        <f>($P$14-Chile!$I$31)*E14</f>
        <v>0.1720378438227787</v>
      </c>
      <c r="AG14" s="23">
        <f>(Chile!$I$31-P13)*E14</f>
        <v>-1.745306439998153</v>
      </c>
      <c r="AH14" s="23"/>
      <c r="AI14" s="23">
        <f>Chile!$J$31*H14</f>
        <v>-0.13591311301727485</v>
      </c>
      <c r="AJ14" s="23">
        <f>(Chile!J30-Chile!$J$31)*H14</f>
        <v>-9.3841812774204766E-2</v>
      </c>
      <c r="AK14" s="23">
        <f>(R13-Chile!J30)*H14</f>
        <v>3.6712677993205305</v>
      </c>
      <c r="AL14" s="23">
        <f t="shared" si="5"/>
        <v>3.5551901479712749</v>
      </c>
      <c r="AM14" s="23">
        <f>($R$14-Chile!$J$31)*H14</f>
        <v>2.2235838575050848E-2</v>
      </c>
      <c r="AN14" s="66">
        <f>(Chile!$J$31-AP!R13)*H14</f>
        <v>-3.5774259865463258</v>
      </c>
    </row>
    <row r="15" spans="1:40" x14ac:dyDescent="0.25">
      <c r="A15" s="51">
        <v>13</v>
      </c>
      <c r="B15" s="57">
        <v>98.621367962328122</v>
      </c>
      <c r="C15" s="57">
        <v>96.869501740971771</v>
      </c>
      <c r="D15" s="57">
        <v>101.38625253096113</v>
      </c>
      <c r="E15" s="57">
        <v>103.06261865567389</v>
      </c>
      <c r="F15" s="57">
        <v>103.85199906867699</v>
      </c>
      <c r="G15" s="57">
        <v>106.35629715387783</v>
      </c>
      <c r="H15" s="57">
        <v>111.98987038809695</v>
      </c>
      <c r="I15" s="57">
        <v>96.587490743334925</v>
      </c>
      <c r="J15" s="57">
        <v>104.51870427917078</v>
      </c>
      <c r="K15" s="58">
        <v>110.89003962979366</v>
      </c>
    </row>
    <row r="17" spans="1:20" x14ac:dyDescent="0.25">
      <c r="B17" s="15"/>
      <c r="E17" s="15"/>
    </row>
    <row r="18" spans="1:20" x14ac:dyDescent="0.25">
      <c r="P18" s="15"/>
      <c r="Q18" s="15"/>
    </row>
    <row r="22" spans="1:20" x14ac:dyDescent="0.25">
      <c r="H22" s="15"/>
    </row>
    <row r="23" spans="1:20" x14ac:dyDescent="0.25">
      <c r="H23" s="15"/>
    </row>
    <row r="24" spans="1:20" x14ac:dyDescent="0.25">
      <c r="H24" s="15"/>
    </row>
    <row r="32" spans="1:20" x14ac:dyDescent="0.25">
      <c r="A32" s="15"/>
      <c r="B32" s="20"/>
      <c r="M32" s="18"/>
      <c r="N32" s="18"/>
      <c r="O32" s="18"/>
      <c r="P32" s="18"/>
      <c r="Q32" s="18"/>
      <c r="R32" s="18"/>
      <c r="S32" s="18"/>
      <c r="T32" s="18"/>
    </row>
    <row r="33" spans="2:27" x14ac:dyDescent="0.25">
      <c r="I33" s="12"/>
    </row>
    <row r="34" spans="2:27" x14ac:dyDescent="0.25">
      <c r="I34" s="12"/>
    </row>
    <row r="35" spans="2:27" x14ac:dyDescent="0.25">
      <c r="B35" s="15"/>
      <c r="I35" s="12"/>
    </row>
    <row r="36" spans="2:27" x14ac:dyDescent="0.25">
      <c r="I36" s="12"/>
    </row>
    <row r="37" spans="2:27" x14ac:dyDescent="0.25">
      <c r="I37" s="12"/>
    </row>
    <row r="38" spans="2:27" x14ac:dyDescent="0.25">
      <c r="I38" s="12"/>
      <c r="X38" s="12"/>
      <c r="Y38" s="12"/>
      <c r="Z38" s="12"/>
      <c r="AA38" s="12"/>
    </row>
    <row r="39" spans="2:27" x14ac:dyDescent="0.25">
      <c r="I39" s="12"/>
      <c r="X39" s="12"/>
      <c r="Y39" s="12"/>
      <c r="Z39" s="12"/>
      <c r="AA39" s="12"/>
    </row>
    <row r="40" spans="2:27" x14ac:dyDescent="0.25">
      <c r="I40" s="12"/>
      <c r="X40" s="12"/>
      <c r="Y40" s="12"/>
      <c r="Z40" s="12"/>
      <c r="AA40" s="12"/>
    </row>
    <row r="41" spans="2:27" x14ac:dyDescent="0.25">
      <c r="I41" s="12"/>
      <c r="X41" s="12"/>
      <c r="Y41" s="12"/>
      <c r="Z41" s="12"/>
      <c r="AA41" s="12"/>
    </row>
    <row r="42" spans="2:27" x14ac:dyDescent="0.25">
      <c r="I42" s="12"/>
      <c r="X42" s="12"/>
      <c r="Y42" s="12"/>
      <c r="Z42" s="12"/>
      <c r="AA42" s="12"/>
    </row>
    <row r="43" spans="2:27" x14ac:dyDescent="0.25">
      <c r="I43" s="12"/>
      <c r="X43" s="12"/>
      <c r="Y43" s="12"/>
      <c r="Z43" s="12"/>
      <c r="AA43" s="12"/>
    </row>
    <row r="44" spans="2:27" x14ac:dyDescent="0.25">
      <c r="I44" s="12"/>
      <c r="X44" s="12"/>
      <c r="Y44" s="12"/>
      <c r="Z44" s="12"/>
      <c r="AA44" s="12"/>
    </row>
    <row r="45" spans="2:27" x14ac:dyDescent="0.25">
      <c r="I45" s="12"/>
      <c r="X45" s="12"/>
      <c r="Y45" s="12"/>
      <c r="Z45" s="12"/>
      <c r="AA45" s="12"/>
    </row>
    <row r="46" spans="2:27" x14ac:dyDescent="0.25">
      <c r="I46" s="12"/>
      <c r="X46" s="12"/>
      <c r="Y46" s="12"/>
      <c r="Z46" s="12"/>
      <c r="AA46" s="12"/>
    </row>
    <row r="47" spans="2:27" x14ac:dyDescent="0.25">
      <c r="I47" s="12"/>
      <c r="X47" s="12"/>
      <c r="Y47" s="12"/>
      <c r="Z47" s="12"/>
      <c r="AA47" s="12"/>
    </row>
    <row r="48" spans="2:27" x14ac:dyDescent="0.25">
      <c r="X48" s="12"/>
      <c r="Y48" s="12"/>
      <c r="Z48" s="12"/>
      <c r="AA48" s="12"/>
    </row>
    <row r="49" spans="24:27" x14ac:dyDescent="0.25">
      <c r="X49" s="12"/>
      <c r="Y49" s="12"/>
      <c r="Z49" s="12"/>
      <c r="AA49" s="12"/>
    </row>
  </sheetData>
  <mergeCells count="4">
    <mergeCell ref="AB1:AG1"/>
    <mergeCell ref="AI1:AN1"/>
    <mergeCell ref="A1:K1"/>
    <mergeCell ref="U1:Z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zoomScaleNormal="100" workbookViewId="0">
      <selection activeCell="L19" sqref="L19"/>
    </sheetView>
  </sheetViews>
  <sheetFormatPr defaultColWidth="9.21875" defaultRowHeight="13.8" x14ac:dyDescent="0.25"/>
  <cols>
    <col min="1" max="1" width="6.5546875" style="1" bestFit="1" customWidth="1"/>
    <col min="2" max="2" width="8.44140625" style="1" bestFit="1" customWidth="1"/>
    <col min="3" max="11" width="9.21875" style="1" bestFit="1" customWidth="1"/>
    <col min="12" max="12" width="9.21875" style="1"/>
    <col min="13" max="13" width="4" style="1" bestFit="1" customWidth="1"/>
    <col min="14" max="14" width="10.77734375" style="1" bestFit="1" customWidth="1"/>
    <col min="15" max="15" width="1.77734375" style="1" customWidth="1"/>
    <col min="16" max="16" width="10.77734375" style="1" bestFit="1" customWidth="1"/>
    <col min="17" max="17" width="1.77734375" style="1" customWidth="1"/>
    <col min="18" max="21" width="10.77734375" style="1" bestFit="1" customWidth="1"/>
    <col min="22" max="22" width="7.77734375" style="1" customWidth="1"/>
    <col min="23" max="23" width="7.5546875" style="1" customWidth="1"/>
    <col min="24" max="24" width="7.77734375" style="1" customWidth="1"/>
    <col min="25" max="25" width="6.21875" style="1" bestFit="1" customWidth="1"/>
    <col min="26" max="26" width="9.21875" style="1"/>
    <col min="27" max="27" width="1.77734375" style="1" customWidth="1"/>
    <col min="28" max="28" width="10.5546875" style="1" bestFit="1" customWidth="1"/>
    <col min="29" max="33" width="9.21875" style="1"/>
    <col min="34" max="34" width="1.77734375" style="1" customWidth="1"/>
    <col min="35" max="16384" width="9.21875" style="1"/>
  </cols>
  <sheetData>
    <row r="1" spans="1:40" ht="15.6" x14ac:dyDescent="0.25">
      <c r="A1" s="84" t="s">
        <v>52</v>
      </c>
      <c r="B1" s="84" t="s">
        <v>0</v>
      </c>
      <c r="C1" s="84" t="s">
        <v>0</v>
      </c>
      <c r="D1" s="84" t="s">
        <v>0</v>
      </c>
      <c r="E1" s="84" t="s">
        <v>0</v>
      </c>
      <c r="F1" s="84" t="s">
        <v>0</v>
      </c>
      <c r="G1" s="84" t="s">
        <v>0</v>
      </c>
      <c r="H1" s="84" t="s">
        <v>0</v>
      </c>
      <c r="I1" s="84" t="s">
        <v>0</v>
      </c>
      <c r="J1" s="84" t="s">
        <v>0</v>
      </c>
      <c r="K1" s="84" t="s">
        <v>0</v>
      </c>
      <c r="N1" s="2" t="s">
        <v>1</v>
      </c>
      <c r="O1" s="3"/>
      <c r="P1" s="3" t="s">
        <v>2</v>
      </c>
      <c r="Q1" s="3"/>
      <c r="R1" s="4" t="s">
        <v>3</v>
      </c>
      <c r="U1" s="83" t="s">
        <v>1</v>
      </c>
      <c r="V1" s="83"/>
      <c r="W1" s="83"/>
      <c r="X1" s="83"/>
      <c r="Y1" s="83"/>
      <c r="Z1" s="83"/>
      <c r="AA1" s="9"/>
      <c r="AB1" s="83" t="s">
        <v>2</v>
      </c>
      <c r="AC1" s="83"/>
      <c r="AD1" s="83"/>
      <c r="AE1" s="83"/>
      <c r="AF1" s="83"/>
      <c r="AG1" s="83"/>
      <c r="AH1" s="9"/>
      <c r="AI1" s="83" t="s">
        <v>3</v>
      </c>
      <c r="AJ1" s="83"/>
      <c r="AK1" s="83"/>
      <c r="AL1" s="83"/>
      <c r="AM1" s="83"/>
      <c r="AN1" s="83"/>
    </row>
    <row r="2" spans="1:40" ht="15.6" x14ac:dyDescent="0.3">
      <c r="A2" s="52" t="s">
        <v>36</v>
      </c>
      <c r="B2" s="52">
        <v>41275</v>
      </c>
      <c r="C2" s="52">
        <v>41640</v>
      </c>
      <c r="D2" s="52">
        <v>42005</v>
      </c>
      <c r="E2" s="52">
        <v>42370</v>
      </c>
      <c r="F2" s="52">
        <v>42736</v>
      </c>
      <c r="G2" s="52">
        <v>43101</v>
      </c>
      <c r="H2" s="52">
        <v>43466</v>
      </c>
      <c r="I2" s="52">
        <v>43831</v>
      </c>
      <c r="J2" s="52">
        <v>44197</v>
      </c>
      <c r="K2" s="52">
        <v>44562</v>
      </c>
      <c r="M2" s="47" t="s">
        <v>4</v>
      </c>
      <c r="N2" s="38">
        <f t="shared" ref="N2:N14" si="0">(E3-B3)/B3</f>
        <v>0.43223245471446975</v>
      </c>
      <c r="O2" s="39"/>
      <c r="P2" s="39">
        <f t="shared" ref="P2:P14" si="1">(H3-E3)/E3</f>
        <v>0.23298555268452259</v>
      </c>
      <c r="Q2" s="39"/>
      <c r="R2" s="40">
        <f t="shared" ref="R2:R14" si="2">(K3-H3)/H3</f>
        <v>-0.44849999758195358</v>
      </c>
      <c r="T2" s="9" t="s">
        <v>36</v>
      </c>
      <c r="U2" s="10" t="s">
        <v>30</v>
      </c>
      <c r="V2" s="9" t="s">
        <v>31</v>
      </c>
      <c r="W2" s="9" t="s">
        <v>32</v>
      </c>
      <c r="X2" s="9" t="s">
        <v>33</v>
      </c>
      <c r="Y2" s="11" t="s">
        <v>35</v>
      </c>
      <c r="Z2" s="9" t="s">
        <v>34</v>
      </c>
      <c r="AA2" s="9"/>
      <c r="AB2" s="9" t="s">
        <v>30</v>
      </c>
      <c r="AC2" s="9" t="s">
        <v>31</v>
      </c>
      <c r="AD2" s="9" t="s">
        <v>32</v>
      </c>
      <c r="AE2" s="9" t="s">
        <v>33</v>
      </c>
      <c r="AF2" s="11" t="s">
        <v>35</v>
      </c>
      <c r="AG2" s="9" t="s">
        <v>34</v>
      </c>
      <c r="AH2" s="9"/>
      <c r="AI2" s="9" t="s">
        <v>30</v>
      </c>
      <c r="AJ2" s="9" t="s">
        <v>31</v>
      </c>
      <c r="AK2" s="9" t="s">
        <v>32</v>
      </c>
      <c r="AL2" s="9" t="s">
        <v>33</v>
      </c>
      <c r="AM2" s="11" t="s">
        <v>35</v>
      </c>
      <c r="AN2" s="4" t="s">
        <v>34</v>
      </c>
    </row>
    <row r="3" spans="1:40" x14ac:dyDescent="0.25">
      <c r="A3" s="49">
        <v>1</v>
      </c>
      <c r="B3" s="54">
        <v>4.7881853040121083</v>
      </c>
      <c r="C3" s="54">
        <v>5.3644819924393019</v>
      </c>
      <c r="D3" s="54">
        <v>5.3062416763622124</v>
      </c>
      <c r="E3" s="54">
        <v>6.8577943915930115</v>
      </c>
      <c r="F3" s="54">
        <v>8.0998492409188678</v>
      </c>
      <c r="G3" s="54">
        <v>10.278610344342823</v>
      </c>
      <c r="H3" s="54">
        <v>8.4555614081151287</v>
      </c>
      <c r="I3" s="54">
        <v>4.1252300385094687</v>
      </c>
      <c r="J3" s="54">
        <v>3.6322835482860021</v>
      </c>
      <c r="K3" s="55">
        <v>4.6632421370214336</v>
      </c>
      <c r="M3" s="47" t="s">
        <v>5</v>
      </c>
      <c r="N3" s="41">
        <f t="shared" si="0"/>
        <v>6.7362737689170921E-2</v>
      </c>
      <c r="O3" s="42"/>
      <c r="P3" s="42">
        <f t="shared" si="1"/>
        <v>0.1549651868706686</v>
      </c>
      <c r="Q3" s="42"/>
      <c r="R3" s="43">
        <f t="shared" si="2"/>
        <v>0.50213943279234319</v>
      </c>
      <c r="T3" s="29">
        <v>1</v>
      </c>
      <c r="U3" s="60">
        <f>Chile!$H$31*B3</f>
        <v>0.21279874390773296</v>
      </c>
      <c r="V3" s="61">
        <f>(Chile!H19-Chile!$H$31)*B3</f>
        <v>-4.7742799887696863E-2</v>
      </c>
      <c r="W3" s="61">
        <f>(N2-Chile!H19)*B3</f>
        <v>1.9045531435608671</v>
      </c>
      <c r="X3" s="61">
        <f t="shared" ref="X3:X14" si="3">(N2-$N$14)*B3</f>
        <v>1.5768897271361626</v>
      </c>
      <c r="Y3" s="61">
        <f>($N$14-Chile!$H$31)*B3</f>
        <v>0.27992061653700767</v>
      </c>
      <c r="Z3" s="61">
        <f>(Chile!$H$31-N2)*B3</f>
        <v>-1.8568103436731702</v>
      </c>
      <c r="AA3" s="61"/>
      <c r="AB3" s="61">
        <f>Chile!$I$31*E3</f>
        <v>0.46584467584130451</v>
      </c>
      <c r="AC3" s="61">
        <f>(Chile!I19-Chile!$I$31)*E3</f>
        <v>-0.53603194657237696</v>
      </c>
      <c r="AD3" s="61">
        <f>(P2-Chile!I19)*E3</f>
        <v>1.6679542872531896</v>
      </c>
      <c r="AE3" s="61">
        <f t="shared" ref="AE3:AE14" si="4">(P2-$P$14)*E3</f>
        <v>1.111322681593915</v>
      </c>
      <c r="AF3" s="61">
        <f>($P$14-Chile!$I$31)*E3</f>
        <v>2.059965908689777E-2</v>
      </c>
      <c r="AG3" s="61">
        <f>(Chile!$I$31-P2)*E3</f>
        <v>-1.1319223406808125</v>
      </c>
      <c r="AH3" s="61"/>
      <c r="AI3" s="61">
        <f>Chile!$J$31*H3</f>
        <v>-9.92835447868083E-2</v>
      </c>
      <c r="AJ3" s="61">
        <f>(Chile!J19-Chile!$J$31)*H3</f>
        <v>-1.6690901607553967</v>
      </c>
      <c r="AK3" s="61">
        <f>(R2-Chile!J19)*H3</f>
        <v>-2.0239455655514904</v>
      </c>
      <c r="AL3" s="61">
        <f t="shared" ref="AL3:AL14" si="5">(R2-$R$14)*H3</f>
        <v>-4.606970270429164</v>
      </c>
      <c r="AM3" s="61">
        <f>($R$14-Chile!$J$31)*H3</f>
        <v>0.91393454412227659</v>
      </c>
      <c r="AN3" s="62">
        <f>(Chile!$J$31-AP!R2)*H3</f>
        <v>1.982649174208021</v>
      </c>
    </row>
    <row r="4" spans="1:40" x14ac:dyDescent="0.25">
      <c r="A4" s="50">
        <v>2</v>
      </c>
      <c r="B4" s="54">
        <v>10.81652296752341</v>
      </c>
      <c r="C4" s="54">
        <v>14.356529913038983</v>
      </c>
      <c r="D4" s="54">
        <v>13.364961882430821</v>
      </c>
      <c r="E4" s="54">
        <v>11.545153566893582</v>
      </c>
      <c r="F4" s="54">
        <v>11.273571517284919</v>
      </c>
      <c r="G4" s="54">
        <v>9.9777398790083307</v>
      </c>
      <c r="H4" s="54">
        <v>13.334250446837812</v>
      </c>
      <c r="I4" s="54">
        <v>13.378298664619416</v>
      </c>
      <c r="J4" s="54">
        <v>14.861614792649357</v>
      </c>
      <c r="K4" s="56">
        <v>20.029903402923999</v>
      </c>
      <c r="M4" s="47" t="s">
        <v>6</v>
      </c>
      <c r="N4" s="41">
        <f t="shared" si="0"/>
        <v>-0.30567401636088298</v>
      </c>
      <c r="O4" s="42"/>
      <c r="P4" s="42">
        <f t="shared" si="1"/>
        <v>0.737592216299649</v>
      </c>
      <c r="Q4" s="42"/>
      <c r="R4" s="43">
        <f t="shared" si="2"/>
        <v>-0.17362516892202703</v>
      </c>
      <c r="T4" s="36">
        <v>2</v>
      </c>
      <c r="U4" s="63">
        <f>Chile!$H$31*B4</f>
        <v>0.48071291205239147</v>
      </c>
      <c r="V4" s="61">
        <f>(Chile!H20-Chile!$H$31)*B4</f>
        <v>-2.6884655857873963</v>
      </c>
      <c r="W4" s="61">
        <f>(N3-Chile!H20)*B4</f>
        <v>2.9363832731051769</v>
      </c>
      <c r="X4" s="61">
        <f t="shared" si="3"/>
        <v>-0.38442370835018452</v>
      </c>
      <c r="Y4" s="61">
        <f>($N$14-Chile!$H$31)*B4</f>
        <v>0.63234139566796521</v>
      </c>
      <c r="Z4" s="61">
        <f>(Chile!$H$31-N3)*B4</f>
        <v>-0.24791768731778063</v>
      </c>
      <c r="AA4" s="61"/>
      <c r="AB4" s="61">
        <f>Chile!$I$31*E4</f>
        <v>0.78425336395340606</v>
      </c>
      <c r="AC4" s="61">
        <f>(Chile!I20-Chile!$I$31)*E4</f>
        <v>0.62451323098980471</v>
      </c>
      <c r="AD4" s="61">
        <f>(P3-Chile!I20)*E4</f>
        <v>0.38033028500101923</v>
      </c>
      <c r="AE4" s="61">
        <f t="shared" si="4"/>
        <v>0.9701638195748099</v>
      </c>
      <c r="AF4" s="61">
        <f>($P$14-Chile!$I$31)*E4</f>
        <v>3.4679696416014073E-2</v>
      </c>
      <c r="AG4" s="61">
        <f>(Chile!$I$31-P3)*E4</f>
        <v>-1.004843515990824</v>
      </c>
      <c r="AH4" s="61"/>
      <c r="AI4" s="61">
        <f>Chile!$J$31*H4</f>
        <v>-0.15656815526956847</v>
      </c>
      <c r="AJ4" s="61">
        <f>(Chile!J20-Chile!$J$31)*H4</f>
        <v>2.2586852938681492</v>
      </c>
      <c r="AK4" s="61">
        <f>(R3-Chile!J20)*H4</f>
        <v>4.5935358174876075</v>
      </c>
      <c r="AL4" s="61">
        <f t="shared" si="5"/>
        <v>5.41096469854714</v>
      </c>
      <c r="AM4" s="61">
        <f>($R$14-Chile!$J$31)*H4</f>
        <v>1.4412564128086158</v>
      </c>
      <c r="AN4" s="64">
        <f>(Chile!$J$31-AP!R3)*H4</f>
        <v>0.62528041488317998</v>
      </c>
    </row>
    <row r="5" spans="1:40" x14ac:dyDescent="0.25">
      <c r="A5" s="50">
        <v>3</v>
      </c>
      <c r="B5" s="54">
        <v>10.27912184411487</v>
      </c>
      <c r="C5" s="54">
        <v>10.280021592729858</v>
      </c>
      <c r="D5" s="54">
        <v>9.8220802336845274</v>
      </c>
      <c r="E5" s="54">
        <v>7.1370613853613918</v>
      </c>
      <c r="F5" s="54">
        <v>6.9446459660117554</v>
      </c>
      <c r="G5" s="54">
        <v>8.6472218811446044</v>
      </c>
      <c r="H5" s="54">
        <v>12.401302310456744</v>
      </c>
      <c r="I5" s="54">
        <v>8.2165789045797677</v>
      </c>
      <c r="J5" s="54">
        <v>8.3500544538263668</v>
      </c>
      <c r="K5" s="56">
        <v>10.248124101950568</v>
      </c>
      <c r="M5" s="48" t="s">
        <v>7</v>
      </c>
      <c r="N5" s="41">
        <f t="shared" si="0"/>
        <v>2.7620675483274803E-2</v>
      </c>
      <c r="O5" s="42"/>
      <c r="P5" s="42">
        <f t="shared" si="1"/>
        <v>0.93179643072762586</v>
      </c>
      <c r="Q5" s="42"/>
      <c r="R5" s="43">
        <f t="shared" si="2"/>
        <v>-0.42169754567609519</v>
      </c>
      <c r="T5" s="30">
        <v>3</v>
      </c>
      <c r="U5" s="63">
        <f>Chile!$H$31*B5</f>
        <v>0.45682948299209197</v>
      </c>
      <c r="V5" s="61">
        <f>(Chile!H21-Chile!$H$31)*B5</f>
        <v>-0.61678522209151199</v>
      </c>
      <c r="W5" s="61">
        <f>(N4-Chile!H21)*B5</f>
        <v>-2.9821047196540587</v>
      </c>
      <c r="X5" s="61">
        <f t="shared" si="3"/>
        <v>-4.1998144969528814</v>
      </c>
      <c r="Y5" s="61">
        <f>($N$14-Chile!$H$31)*B5</f>
        <v>0.6009245552073107</v>
      </c>
      <c r="Z5" s="61">
        <f>(Chile!$H$31-N4)*B5</f>
        <v>3.5988899417455706</v>
      </c>
      <c r="AA5" s="61"/>
      <c r="AB5" s="61">
        <f>Chile!$I$31*E5</f>
        <v>0.48481506701323734</v>
      </c>
      <c r="AC5" s="61">
        <f>(Chile!I21-Chile!$I$31)*E5</f>
        <v>-0.59450777421867818</v>
      </c>
      <c r="AD5" s="61">
        <f>(P4-Chile!I21)*E5</f>
        <v>5.3739336323007931</v>
      </c>
      <c r="AE5" s="61">
        <f t="shared" si="4"/>
        <v>4.7579873279913123</v>
      </c>
      <c r="AF5" s="61">
        <f>($P$14-Chile!$I$31)*E5</f>
        <v>2.1438530090803022E-2</v>
      </c>
      <c r="AG5" s="61">
        <f>(Chile!$I$31-P4)*E5</f>
        <v>-4.7794258580821154</v>
      </c>
      <c r="AH5" s="61"/>
      <c r="AI5" s="61">
        <f>Chile!$J$31*H5</f>
        <v>-0.14561366110750587</v>
      </c>
      <c r="AJ5" s="61">
        <f>(Chile!J21-Chile!$J$31)*H5</f>
        <v>6.0633947222555877E-2</v>
      </c>
      <c r="AK5" s="61">
        <f>(R4-Chile!J21)*H5</f>
        <v>-2.0681984946212264</v>
      </c>
      <c r="AL5" s="61">
        <f t="shared" si="5"/>
        <v>-3.3479815849654679</v>
      </c>
      <c r="AM5" s="61">
        <f>($R$14-Chile!$J$31)*H5</f>
        <v>1.3404170375667976</v>
      </c>
      <c r="AN5" s="64">
        <f>(Chile!$J$31-AP!R4)*H5</f>
        <v>1.2797048411697372</v>
      </c>
    </row>
    <row r="6" spans="1:40" x14ac:dyDescent="0.25">
      <c r="A6" s="50">
        <v>4</v>
      </c>
      <c r="B6" s="54">
        <v>0.85766912555705399</v>
      </c>
      <c r="C6" s="54">
        <v>1.3590074790584639</v>
      </c>
      <c r="D6" s="54">
        <v>0.7666076504564584</v>
      </c>
      <c r="E6" s="54">
        <v>0.88135852614608945</v>
      </c>
      <c r="F6" s="54">
        <v>2.0673528662477039</v>
      </c>
      <c r="G6" s="54">
        <v>2.3358064248255177</v>
      </c>
      <c r="H6" s="54">
        <v>1.7026052550003765</v>
      </c>
      <c r="I6" s="54">
        <v>2.8596145421640453</v>
      </c>
      <c r="J6" s="54">
        <v>2.356202338682944</v>
      </c>
      <c r="K6" s="56">
        <v>0.98462079771149558</v>
      </c>
      <c r="M6" s="48" t="s">
        <v>8</v>
      </c>
      <c r="N6" s="41">
        <f t="shared" si="0"/>
        <v>0.1937116947633534</v>
      </c>
      <c r="O6" s="42"/>
      <c r="P6" s="42">
        <f t="shared" si="1"/>
        <v>-0.12958371168903821</v>
      </c>
      <c r="Q6" s="42"/>
      <c r="R6" s="43">
        <f t="shared" si="2"/>
        <v>0.12702614428424935</v>
      </c>
      <c r="T6" s="30">
        <v>4</v>
      </c>
      <c r="U6" s="63">
        <f>Chile!$H$31*B6</f>
        <v>3.8116927608055511E-2</v>
      </c>
      <c r="V6" s="61">
        <f>(Chile!H22-Chile!$H$31)*B6</f>
        <v>0.11163512340781663</v>
      </c>
      <c r="W6" s="61">
        <f>(N5-Chile!H22)*B6</f>
        <v>-0.1260626504268367</v>
      </c>
      <c r="X6" s="61">
        <f t="shared" si="3"/>
        <v>-6.4567455857931097E-2</v>
      </c>
      <c r="Y6" s="61">
        <f>($N$14-Chile!$H$31)*B6</f>
        <v>5.0139928838911052E-2</v>
      </c>
      <c r="Z6" s="61">
        <f>(Chile!$H$31-N5)*B6</f>
        <v>1.4427527019020052E-2</v>
      </c>
      <c r="AA6" s="61"/>
      <c r="AB6" s="61">
        <f>Chile!$I$31*E6</f>
        <v>5.9870003891604184E-2</v>
      </c>
      <c r="AC6" s="61">
        <f>(Chile!I22-Chile!$I$31)*E6</f>
        <v>4.7627122555620093E-2</v>
      </c>
      <c r="AD6" s="61">
        <f>(P5-Chile!I22)*E6</f>
        <v>0.71374960240706276</v>
      </c>
      <c r="AE6" s="61">
        <f t="shared" si="4"/>
        <v>0.75872927242397781</v>
      </c>
      <c r="AF6" s="61">
        <f>($P$14-Chile!$I$31)*E6</f>
        <v>2.6474525387050422E-3</v>
      </c>
      <c r="AG6" s="61">
        <f>(Chile!$I$31-P5)*E6</f>
        <v>-0.76137672496268294</v>
      </c>
      <c r="AH6" s="61"/>
      <c r="AI6" s="61">
        <f>Chile!$J$31*H6</f>
        <v>-1.9991657198166663E-2</v>
      </c>
      <c r="AJ6" s="61">
        <f>(Chile!J22-Chile!$J$31)*H6</f>
        <v>5.4317486826456519E-2</v>
      </c>
      <c r="AK6" s="61">
        <f>(R5-Chile!J22)*H6</f>
        <v>-0.75231028691717083</v>
      </c>
      <c r="AL6" s="61">
        <f t="shared" si="5"/>
        <v>-0.88202194758830588</v>
      </c>
      <c r="AM6" s="61">
        <f>($R$14-Chile!$J$31)*H6</f>
        <v>0.18402914749759153</v>
      </c>
      <c r="AN6" s="64">
        <f>(Chile!$J$31-AP!R5)*H6</f>
        <v>0.14351076774166002</v>
      </c>
    </row>
    <row r="7" spans="1:40" x14ac:dyDescent="0.25">
      <c r="A7" s="50">
        <v>5</v>
      </c>
      <c r="B7" s="54">
        <v>12.73244780166168</v>
      </c>
      <c r="C7" s="54">
        <v>11.743027538226128</v>
      </c>
      <c r="D7" s="54">
        <v>14.654582351487113</v>
      </c>
      <c r="E7" s="54">
        <v>15.198871843807497</v>
      </c>
      <c r="F7" s="54">
        <v>13.732182350801947</v>
      </c>
      <c r="G7" s="54">
        <v>10.075085156403173</v>
      </c>
      <c r="H7" s="54">
        <v>13.229345616800906</v>
      </c>
      <c r="I7" s="54">
        <v>9.7851800976806036</v>
      </c>
      <c r="J7" s="54">
        <v>11.919577958734097</v>
      </c>
      <c r="K7" s="56">
        <v>14.909818381906859</v>
      </c>
      <c r="M7" s="48" t="s">
        <v>9</v>
      </c>
      <c r="N7" s="41">
        <f t="shared" si="0"/>
        <v>0.10042809318877814</v>
      </c>
      <c r="O7" s="42"/>
      <c r="P7" s="42">
        <f t="shared" si="1"/>
        <v>-1.3155491785409751E-2</v>
      </c>
      <c r="Q7" s="42"/>
      <c r="R7" s="43">
        <f t="shared" si="2"/>
        <v>0.2906529606341729</v>
      </c>
      <c r="T7" s="30">
        <v>5</v>
      </c>
      <c r="U7" s="63">
        <f>Chile!$H$31*B7</f>
        <v>0.56586132888259033</v>
      </c>
      <c r="V7" s="61">
        <f>(Chile!H23-Chile!$H$31)*B7</f>
        <v>0.34519127182582016</v>
      </c>
      <c r="W7" s="61">
        <f>(N6-Chile!H23)*B7</f>
        <v>1.5553714414374069</v>
      </c>
      <c r="X7" s="61">
        <f t="shared" si="3"/>
        <v>1.1562150298767879</v>
      </c>
      <c r="Y7" s="61">
        <f>($N$14-Chile!$H$31)*B7</f>
        <v>0.74434768338643909</v>
      </c>
      <c r="Z7" s="61">
        <f>(Chile!$H$31-N6)*B7</f>
        <v>-1.900562713263227</v>
      </c>
      <c r="AA7" s="61"/>
      <c r="AB7" s="61">
        <f>Chile!$I$31*E7</f>
        <v>1.0324476242553742</v>
      </c>
      <c r="AC7" s="61">
        <f>(Chile!I23-Chile!$I$31)*E7</f>
        <v>-0.39451381883759862</v>
      </c>
      <c r="AD7" s="61">
        <f>(P6-Chile!I23)*E7</f>
        <v>-2.6074600324243669</v>
      </c>
      <c r="AE7" s="61">
        <f t="shared" si="4"/>
        <v>-3.0476287018756993</v>
      </c>
      <c r="AF7" s="61">
        <f>($P$14-Chile!$I$31)*E7</f>
        <v>4.5654850613734289E-2</v>
      </c>
      <c r="AG7" s="61">
        <f>(Chile!$I$31-P6)*E7</f>
        <v>3.0019738512619654</v>
      </c>
      <c r="AH7" s="61"/>
      <c r="AI7" s="61">
        <f>Chile!$J$31*H7</f>
        <v>-0.15533638331633948</v>
      </c>
      <c r="AJ7" s="61">
        <f>(Chile!J23-Chile!$J$31)*H7</f>
        <v>0.11169277393088642</v>
      </c>
      <c r="AK7" s="61">
        <f>(R6-Chile!J23)*H7</f>
        <v>1.7241163744914068</v>
      </c>
      <c r="AL7" s="61">
        <f t="shared" si="5"/>
        <v>0.40589156261622122</v>
      </c>
      <c r="AM7" s="61">
        <f>($R$14-Chile!$J$31)*H7</f>
        <v>1.429917585806072</v>
      </c>
      <c r="AN7" s="64">
        <f>(Chile!$J$31-AP!R6)*H7</f>
        <v>-2.8164900347950055</v>
      </c>
    </row>
    <row r="8" spans="1:40" x14ac:dyDescent="0.25">
      <c r="A8" s="50">
        <v>6</v>
      </c>
      <c r="B8" s="54">
        <v>33.816425561627426</v>
      </c>
      <c r="C8" s="54">
        <v>29.674041485647091</v>
      </c>
      <c r="D8" s="54">
        <v>31.079665036979225</v>
      </c>
      <c r="E8" s="54">
        <v>37.212544699241924</v>
      </c>
      <c r="F8" s="54">
        <v>43.160562217046873</v>
      </c>
      <c r="G8" s="54">
        <v>40.637253274953999</v>
      </c>
      <c r="H8" s="54">
        <v>36.722995373136854</v>
      </c>
      <c r="I8" s="54">
        <v>28.914450137602557</v>
      </c>
      <c r="J8" s="54">
        <v>35.879068920925668</v>
      </c>
      <c r="K8" s="56">
        <v>47.396642701694113</v>
      </c>
      <c r="M8" s="48" t="s">
        <v>10</v>
      </c>
      <c r="N8" s="41">
        <f t="shared" si="0"/>
        <v>0.23169616680985877</v>
      </c>
      <c r="O8" s="42"/>
      <c r="P8" s="42">
        <f t="shared" si="1"/>
        <v>0.13270392338784362</v>
      </c>
      <c r="Q8" s="42"/>
      <c r="R8" s="43">
        <f t="shared" si="2"/>
        <v>-5.0032634049359877E-2</v>
      </c>
      <c r="T8" s="30">
        <v>6</v>
      </c>
      <c r="U8" s="63">
        <f>Chile!$H$31*B8</f>
        <v>1.5028852114252829</v>
      </c>
      <c r="V8" s="61">
        <f>(Chile!H24-Chile!$H$31)*B8</f>
        <v>3.1752267454673938E-2</v>
      </c>
      <c r="W8" s="61">
        <f>(N7-Chile!H24)*B8</f>
        <v>1.8614816587345415</v>
      </c>
      <c r="X8" s="61">
        <f t="shared" si="3"/>
        <v>-8.3697644181904271E-2</v>
      </c>
      <c r="Y8" s="61">
        <f>($N$14-Chile!$H$31)*B8</f>
        <v>1.9769315703711199</v>
      </c>
      <c r="Z8" s="61">
        <f>(Chile!$H$31-N7)*B8</f>
        <v>-1.8932339261892155</v>
      </c>
      <c r="AA8" s="61"/>
      <c r="AB8" s="61">
        <f>Chile!$I$31*E8</f>
        <v>2.5278194172604178</v>
      </c>
      <c r="AC8" s="61">
        <f>(Chile!I24-Chile!$I$31)*E8</f>
        <v>-0.64691865264814563</v>
      </c>
      <c r="AD8" s="61">
        <f>(P7-Chile!I24)*E8</f>
        <v>-2.3704500907173425</v>
      </c>
      <c r="AE8" s="61">
        <f t="shared" si="4"/>
        <v>-3.1291489588091101</v>
      </c>
      <c r="AF8" s="61">
        <f>($P$14-Chile!$I$31)*E8</f>
        <v>0.11178021544362184</v>
      </c>
      <c r="AG8" s="61">
        <f>(Chile!$I$31-P7)*E8</f>
        <v>3.0173687433654885</v>
      </c>
      <c r="AH8" s="61"/>
      <c r="AI8" s="61">
        <f>Chile!$J$31*H8</f>
        <v>-0.43119421406311242</v>
      </c>
      <c r="AJ8" s="61">
        <f>(Chile!J24-Chile!$J$31)*H8</f>
        <v>-0.28704184898118429</v>
      </c>
      <c r="AK8" s="61">
        <f>(R7-Chile!J24)*H8</f>
        <v>11.391883391601556</v>
      </c>
      <c r="AL8" s="61">
        <f t="shared" si="5"/>
        <v>7.1355706195872584</v>
      </c>
      <c r="AM8" s="61">
        <f>($R$14-Chile!$J$31)*H8</f>
        <v>3.9692709230331129</v>
      </c>
      <c r="AN8" s="64">
        <f>(Chile!$J$31-AP!R7)*H8</f>
        <v>-2.1833112269130575</v>
      </c>
    </row>
    <row r="9" spans="1:40" x14ac:dyDescent="0.25">
      <c r="A9" s="50">
        <v>7</v>
      </c>
      <c r="B9" s="54">
        <v>8.4213950750495403</v>
      </c>
      <c r="C9" s="54">
        <v>8.6689285181379194</v>
      </c>
      <c r="D9" s="54">
        <v>10.013054532200082</v>
      </c>
      <c r="E9" s="54">
        <v>10.372600033129942</v>
      </c>
      <c r="F9" s="54">
        <v>8.1138958417720737</v>
      </c>
      <c r="G9" s="54">
        <v>8.9795153623487032</v>
      </c>
      <c r="H9" s="54">
        <v>11.749084753259162</v>
      </c>
      <c r="I9" s="54">
        <v>10.925485086731264</v>
      </c>
      <c r="J9" s="54">
        <v>12.424285673433893</v>
      </c>
      <c r="K9" s="56">
        <v>11.161247095384432</v>
      </c>
      <c r="M9" s="48" t="s">
        <v>11</v>
      </c>
      <c r="N9" s="41">
        <f t="shared" si="0"/>
        <v>0.13018157256623236</v>
      </c>
      <c r="O9" s="42"/>
      <c r="P9" s="42">
        <f t="shared" si="1"/>
        <v>-2.8574008297341906E-2</v>
      </c>
      <c r="Q9" s="42"/>
      <c r="R9" s="43">
        <f t="shared" si="2"/>
        <v>1.8473431746669211E-2</v>
      </c>
      <c r="T9" s="30">
        <v>7</v>
      </c>
      <c r="U9" s="63">
        <f>Chile!$H$31*B9</f>
        <v>0.37426753146326835</v>
      </c>
      <c r="V9" s="61">
        <f>(Chile!H25-Chile!$H$31)*B9</f>
        <v>1.4484808437446568</v>
      </c>
      <c r="W9" s="61">
        <f>(N8-Chile!H25)*B9</f>
        <v>0.12845658287247627</v>
      </c>
      <c r="X9" s="61">
        <f t="shared" si="3"/>
        <v>1.0846168600896966</v>
      </c>
      <c r="Y9" s="61">
        <f>($N$14-Chile!$H$31)*B9</f>
        <v>0.49232056652743655</v>
      </c>
      <c r="Z9" s="61">
        <f>(Chile!$H$31-N8)*B9</f>
        <v>-1.5769374266171332</v>
      </c>
      <c r="AA9" s="61"/>
      <c r="AB9" s="61">
        <f>Chile!$I$31*E9</f>
        <v>0.70460270812267412</v>
      </c>
      <c r="AC9" s="61">
        <f>(Chile!I25-Chile!$I$31)*E9</f>
        <v>0.92573910686031879</v>
      </c>
      <c r="AD9" s="61">
        <f>(P8-Chile!I25)*E9</f>
        <v>-0.25385709485377289</v>
      </c>
      <c r="AE9" s="61">
        <f t="shared" si="4"/>
        <v>0.64072446887734935</v>
      </c>
      <c r="AF9" s="61">
        <f>($P$14-Chile!$I$31)*E9</f>
        <v>3.1157543129196528E-2</v>
      </c>
      <c r="AG9" s="61">
        <f>(Chile!$I$31-P8)*E9</f>
        <v>-0.67188201200654585</v>
      </c>
      <c r="AH9" s="61"/>
      <c r="AI9" s="61">
        <f>Chile!$J$31*H9</f>
        <v>-0.13795545038377774</v>
      </c>
      <c r="AJ9" s="61">
        <f>(Chile!J25-Chile!$J$31)*H9</f>
        <v>-1.1055764777588242</v>
      </c>
      <c r="AK9" s="61">
        <f>(R8-Chile!J25)*H9</f>
        <v>0.65569427026787253</v>
      </c>
      <c r="AL9" s="61">
        <f t="shared" si="5"/>
        <v>-1.7198031387632775</v>
      </c>
      <c r="AM9" s="61">
        <f>($R$14-Chile!$J$31)*H9</f>
        <v>1.2699209312723259</v>
      </c>
      <c r="AN9" s="64">
        <f>(Chile!$J$31-AP!R8)*H9</f>
        <v>3.586467739964966</v>
      </c>
    </row>
    <row r="10" spans="1:40" x14ac:dyDescent="0.25">
      <c r="A10" s="50">
        <v>8</v>
      </c>
      <c r="B10" s="54">
        <v>14.021148549134345</v>
      </c>
      <c r="C10" s="54">
        <v>14.874737811400069</v>
      </c>
      <c r="D10" s="54">
        <v>15.014164903930748</v>
      </c>
      <c r="E10" s="54">
        <v>15.846443716445402</v>
      </c>
      <c r="F10" s="54">
        <v>14.683091724695389</v>
      </c>
      <c r="G10" s="54">
        <v>14.534337892266864</v>
      </c>
      <c r="H10" s="54">
        <v>15.393647302208329</v>
      </c>
      <c r="I10" s="54">
        <v>11.934598435027537</v>
      </c>
      <c r="J10" s="54">
        <v>15.394952929370973</v>
      </c>
      <c r="K10" s="56">
        <v>15.678020794977973</v>
      </c>
      <c r="M10" s="48" t="s">
        <v>12</v>
      </c>
      <c r="N10" s="41">
        <f t="shared" si="0"/>
        <v>8.7803402362936975E-2</v>
      </c>
      <c r="O10" s="42"/>
      <c r="P10" s="42">
        <f t="shared" si="1"/>
        <v>-9.4545528492012545E-2</v>
      </c>
      <c r="Q10" s="42"/>
      <c r="R10" s="43">
        <f t="shared" si="2"/>
        <v>0.29679929223997659</v>
      </c>
      <c r="T10" s="30">
        <v>8</v>
      </c>
      <c r="U10" s="63">
        <f>Chile!$H$31*B10</f>
        <v>0.62313436301210789</v>
      </c>
      <c r="V10" s="61">
        <f>(Chile!H26-Chile!$H$31)*B10</f>
        <v>-8.4264006509309472E-2</v>
      </c>
      <c r="W10" s="61">
        <f>(N9-Chile!H26)*B10</f>
        <v>1.2864248108082581</v>
      </c>
      <c r="X10" s="61">
        <f t="shared" si="3"/>
        <v>0.38247478606110225</v>
      </c>
      <c r="Y10" s="61">
        <f>($N$14-Chile!$H$31)*B10</f>
        <v>0.81968601823784626</v>
      </c>
      <c r="Z10" s="61">
        <f>(Chile!$H$31-N9)*B10</f>
        <v>-1.2021608042989484</v>
      </c>
      <c r="AA10" s="61"/>
      <c r="AB10" s="61">
        <f>Chile!$I$31*E10</f>
        <v>1.0764366813584518</v>
      </c>
      <c r="AC10" s="61">
        <f>(Chile!I26-Chile!$I$31)*E10</f>
        <v>-0.540225432812521</v>
      </c>
      <c r="AD10" s="61">
        <f>(P9-Chile!I26)*E10</f>
        <v>-0.98900766278300323</v>
      </c>
      <c r="AE10" s="61">
        <f t="shared" si="4"/>
        <v>-1.5768331430245723</v>
      </c>
      <c r="AF10" s="61">
        <f>($P$14-Chile!$I$31)*E10</f>
        <v>4.7600047429048276E-2</v>
      </c>
      <c r="AG10" s="61">
        <f>(Chile!$I$31-P9)*E10</f>
        <v>1.5292330955955244</v>
      </c>
      <c r="AH10" s="61"/>
      <c r="AI10" s="61">
        <f>Chile!$J$31*H10</f>
        <v>-0.18074918950908789</v>
      </c>
      <c r="AJ10" s="61">
        <f>(Chile!J26-Chile!$J$31)*H10</f>
        <v>0.71376201154527263</v>
      </c>
      <c r="AK10" s="61">
        <f>(R9-Chile!J26)*H10</f>
        <v>-0.24863932926654053</v>
      </c>
      <c r="AL10" s="61">
        <f t="shared" si="5"/>
        <v>-1.1987273390836017</v>
      </c>
      <c r="AM10" s="61">
        <f>($R$14-Chile!$J$31)*H10</f>
        <v>1.663850021362334</v>
      </c>
      <c r="AN10" s="64">
        <f>(Chile!$J$31-AP!R9)*H10</f>
        <v>2.529823536643744</v>
      </c>
    </row>
    <row r="11" spans="1:40" x14ac:dyDescent="0.25">
      <c r="A11" s="50">
        <v>9</v>
      </c>
      <c r="B11" s="54">
        <v>8.9145003590135907</v>
      </c>
      <c r="C11" s="54">
        <v>7.9141994707697085</v>
      </c>
      <c r="D11" s="54">
        <v>10.439706148144323</v>
      </c>
      <c r="E11" s="54">
        <v>9.6972238209006072</v>
      </c>
      <c r="F11" s="54">
        <v>9.502565080069223</v>
      </c>
      <c r="G11" s="54">
        <v>9.0468248944447183</v>
      </c>
      <c r="H11" s="54">
        <v>8.780394669848226</v>
      </c>
      <c r="I11" s="54">
        <v>10.760581455971595</v>
      </c>
      <c r="J11" s="54">
        <v>11.667121459157585</v>
      </c>
      <c r="K11" s="56">
        <v>11.386409593446842</v>
      </c>
      <c r="M11" s="48" t="s">
        <v>13</v>
      </c>
      <c r="N11" s="41">
        <f t="shared" si="0"/>
        <v>0.47896353297533939</v>
      </c>
      <c r="O11" s="42"/>
      <c r="P11" s="42">
        <f t="shared" si="1"/>
        <v>0.22667758504495508</v>
      </c>
      <c r="Q11" s="42"/>
      <c r="R11" s="43">
        <f t="shared" si="2"/>
        <v>0.44337473698002416</v>
      </c>
      <c r="T11" s="30">
        <v>9</v>
      </c>
      <c r="U11" s="63">
        <f>Chile!$H$31*B11</f>
        <v>0.39618234435780925</v>
      </c>
      <c r="V11" s="61">
        <f>(Chile!H27-Chile!$H$31)*B11</f>
        <v>0.23775024171453496</v>
      </c>
      <c r="W11" s="61">
        <f>(N10-Chile!H27)*B11</f>
        <v>0.14879087581467221</v>
      </c>
      <c r="X11" s="61">
        <f t="shared" si="3"/>
        <v>-0.1346067241225265</v>
      </c>
      <c r="Y11" s="61">
        <f>($N$14-Chile!$H$31)*B11</f>
        <v>0.52114784165173367</v>
      </c>
      <c r="Z11" s="61">
        <f>(Chile!$H$31-N10)*B11</f>
        <v>-0.38654111752920717</v>
      </c>
      <c r="AA11" s="61"/>
      <c r="AB11" s="61">
        <f>Chile!$I$31*E11</f>
        <v>0.6587249237081112</v>
      </c>
      <c r="AC11" s="61">
        <f>(Chile!I27-Chile!$I$31)*E11</f>
        <v>9.5419514689815948E-3</v>
      </c>
      <c r="AD11" s="61">
        <f>(P10-Chile!I27)*E11</f>
        <v>-1.5850960262294738</v>
      </c>
      <c r="AE11" s="61">
        <f t="shared" si="4"/>
        <v>-1.6046829015221671</v>
      </c>
      <c r="AF11" s="61">
        <f>($P$14-Chile!$I$31)*E11</f>
        <v>2.9128826761674633E-2</v>
      </c>
      <c r="AG11" s="61">
        <f>(Chile!$I$31-P10)*E11</f>
        <v>1.5755540747604926</v>
      </c>
      <c r="AH11" s="61"/>
      <c r="AI11" s="61">
        <f>Chile!$J$31*H11</f>
        <v>-0.10309767327963326</v>
      </c>
      <c r="AJ11" s="61">
        <f>(Chile!J27-Chile!$J$31)*H11</f>
        <v>0.91852553793550773</v>
      </c>
      <c r="AK11" s="61">
        <f>(R10-Chile!J27)*H11</f>
        <v>1.7905870589427419</v>
      </c>
      <c r="AL11" s="61">
        <f t="shared" si="5"/>
        <v>1.7600678661404672</v>
      </c>
      <c r="AM11" s="61">
        <f>($R$14-Chile!$J$31)*H11</f>
        <v>0.94904473073778239</v>
      </c>
      <c r="AN11" s="64">
        <f>(Chile!$J$31-AP!R10)*H11</f>
        <v>-2.0749931111582223</v>
      </c>
    </row>
    <row r="12" spans="1:40" x14ac:dyDescent="0.25">
      <c r="A12" s="50">
        <v>10</v>
      </c>
      <c r="B12" s="54">
        <v>1.0989639552689998</v>
      </c>
      <c r="C12" s="54">
        <v>2.004794015408176</v>
      </c>
      <c r="D12" s="54">
        <v>1.6950449234340699</v>
      </c>
      <c r="E12" s="54">
        <v>1.6253276138971928</v>
      </c>
      <c r="F12" s="54">
        <v>1.7928027339153705</v>
      </c>
      <c r="G12" s="54">
        <v>1.7989176318024933</v>
      </c>
      <c r="H12" s="54">
        <v>1.9937529523222877</v>
      </c>
      <c r="I12" s="54">
        <v>1.5857518743962029</v>
      </c>
      <c r="J12" s="54">
        <v>1.7381290725556682</v>
      </c>
      <c r="K12" s="56">
        <v>2.8777326431613286</v>
      </c>
      <c r="M12" s="48" t="s">
        <v>14</v>
      </c>
      <c r="N12" s="41">
        <f t="shared" si="0"/>
        <v>0.14575768750944015</v>
      </c>
      <c r="O12" s="42"/>
      <c r="P12" s="42">
        <f t="shared" si="1"/>
        <v>6.8918431643230249E-2</v>
      </c>
      <c r="Q12" s="42"/>
      <c r="R12" s="43">
        <f t="shared" si="2"/>
        <v>-1.1473546065461379E-2</v>
      </c>
      <c r="T12" s="30">
        <v>10</v>
      </c>
      <c r="U12" s="63">
        <f>Chile!$H$31*B12</f>
        <v>4.8840663932777029E-2</v>
      </c>
      <c r="V12" s="61">
        <f>(Chile!H28-Chile!$H$31)*B12</f>
        <v>0.13326934104793348</v>
      </c>
      <c r="W12" s="61">
        <f>(N11-Chile!H28)*B12</f>
        <v>0.34425365364748245</v>
      </c>
      <c r="X12" s="61">
        <f t="shared" si="3"/>
        <v>0.41327680362735431</v>
      </c>
      <c r="Y12" s="61">
        <f>($N$14-Chile!$H$31)*B12</f>
        <v>6.4246191068061689E-2</v>
      </c>
      <c r="Z12" s="61">
        <f>(Chile!$H$31-N11)*B12</f>
        <v>-0.47752299469541598</v>
      </c>
      <c r="AA12" s="61"/>
      <c r="AB12" s="61">
        <f>Chile!$I$31*E12</f>
        <v>0.11040724935703106</v>
      </c>
      <c r="AC12" s="61">
        <f>(Chile!I28-Chile!$I$31)*E12</f>
        <v>3.7829584074820378E-2</v>
      </c>
      <c r="AD12" s="61">
        <f>(P11-Chile!I28)*E12</f>
        <v>0.22018850499324341</v>
      </c>
      <c r="AE12" s="61">
        <f t="shared" si="4"/>
        <v>0.25313587871893928</v>
      </c>
      <c r="AF12" s="61">
        <f>($P$14-Chile!$I$31)*E12</f>
        <v>4.8822103491244747E-3</v>
      </c>
      <c r="AG12" s="61">
        <f>(Chile!$I$31-P11)*E12</f>
        <v>-0.25801808906806378</v>
      </c>
      <c r="AH12" s="61"/>
      <c r="AI12" s="61">
        <f>Chile!$J$31*H12</f>
        <v>-2.3410256395955432E-2</v>
      </c>
      <c r="AJ12" s="61">
        <f>(Chile!J28-Chile!$J$31)*H12</f>
        <v>0.58259163753969589</v>
      </c>
      <c r="AK12" s="61">
        <f>(R11-Chile!J28)*H12</f>
        <v>0.32479830969530049</v>
      </c>
      <c r="AL12" s="61">
        <f t="shared" si="5"/>
        <v>0.69189157786305655</v>
      </c>
      <c r="AM12" s="61">
        <f>($R$14-Chile!$J$31)*H12</f>
        <v>0.21549836937193975</v>
      </c>
      <c r="AN12" s="64">
        <f>(Chile!$J$31-AP!R11)*H12</f>
        <v>-1.1389930182605168E-2</v>
      </c>
    </row>
    <row r="13" spans="1:40" x14ac:dyDescent="0.25">
      <c r="A13" s="50">
        <v>11</v>
      </c>
      <c r="B13" s="54">
        <v>27.391719514514183</v>
      </c>
      <c r="C13" s="54">
        <v>29.330154402612774</v>
      </c>
      <c r="D13" s="54">
        <v>29.462538049158965</v>
      </c>
      <c r="E13" s="54">
        <v>31.384273207856975</v>
      </c>
      <c r="F13" s="54">
        <v>31.779508154518094</v>
      </c>
      <c r="G13" s="54">
        <v>32.767161844914519</v>
      </c>
      <c r="H13" s="54">
        <v>33.547228095605128</v>
      </c>
      <c r="I13" s="54">
        <v>28.877139698149637</v>
      </c>
      <c r="J13" s="54">
        <v>30.789901071839665</v>
      </c>
      <c r="K13" s="56">
        <v>33.162322428681662</v>
      </c>
      <c r="M13" s="48" t="s">
        <v>15</v>
      </c>
      <c r="N13" s="41">
        <f t="shared" si="0"/>
        <v>1.4613154356377995E-2</v>
      </c>
      <c r="O13" s="42"/>
      <c r="P13" s="42">
        <f t="shared" si="1"/>
        <v>0.15529864572359606</v>
      </c>
      <c r="Q13" s="42"/>
      <c r="R13" s="43">
        <f t="shared" si="2"/>
        <v>7.9731424015700825E-2</v>
      </c>
      <c r="T13" s="30">
        <v>11</v>
      </c>
      <c r="U13" s="63">
        <f>Chile!$H$31*B13</f>
        <v>1.2173554564142273</v>
      </c>
      <c r="V13" s="61">
        <f>(Chile!H29-Chile!$H$31)*B13</f>
        <v>0.19908043218571908</v>
      </c>
      <c r="W13" s="61">
        <f>(N12-Chile!H29)*B13</f>
        <v>2.5761178047428457</v>
      </c>
      <c r="X13" s="61">
        <f t="shared" si="3"/>
        <v>1.1738594148727748</v>
      </c>
      <c r="Y13" s="61">
        <f>($N$14-Chile!$H$31)*B13</f>
        <v>1.60133882205579</v>
      </c>
      <c r="Z13" s="61">
        <f>(Chile!$H$31-N12)*B13</f>
        <v>-2.7751982369285648</v>
      </c>
      <c r="AA13" s="61"/>
      <c r="AB13" s="61">
        <f>Chile!$I$31*E13</f>
        <v>2.1319094367938485</v>
      </c>
      <c r="AC13" s="61">
        <f>(Chile!I29-Chile!$I$31)*E13</f>
        <v>2.1048464415661852</v>
      </c>
      <c r="AD13" s="61">
        <f>(P12-Chile!I29)*E13</f>
        <v>-2.0738009906118799</v>
      </c>
      <c r="AE13" s="61">
        <f t="shared" si="4"/>
        <v>-6.3227618761005536E-2</v>
      </c>
      <c r="AF13" s="61">
        <f>($P$14-Chile!$I$31)*E13</f>
        <v>9.4273069715310479E-2</v>
      </c>
      <c r="AG13" s="61">
        <f>(Chile!$I$31-P12)*E13</f>
        <v>-3.1045450954304936E-2</v>
      </c>
      <c r="AH13" s="61"/>
      <c r="AI13" s="61">
        <f>Chile!$J$31*H13</f>
        <v>-0.39390497713217432</v>
      </c>
      <c r="AJ13" s="61">
        <f>(Chile!J29-Chile!$J$31)*H13</f>
        <v>-0.35079943868874719</v>
      </c>
      <c r="AK13" s="61">
        <f>(R12-Chile!J29)*H13</f>
        <v>0.35979874889745589</v>
      </c>
      <c r="AL13" s="61">
        <f t="shared" si="5"/>
        <v>-3.6170131017758278</v>
      </c>
      <c r="AM13" s="61">
        <f>($R$14-Chile!$J$31)*H13</f>
        <v>3.6260124119845365</v>
      </c>
      <c r="AN13" s="64">
        <f>(Chile!$J$31-AP!R12)*H13</f>
        <v>0.37869693896433454</v>
      </c>
    </row>
    <row r="14" spans="1:40" x14ac:dyDescent="0.25">
      <c r="A14" s="50">
        <v>12</v>
      </c>
      <c r="B14" s="54">
        <v>10.42272755806264</v>
      </c>
      <c r="C14" s="54">
        <v>11.595312193491338</v>
      </c>
      <c r="D14" s="54">
        <v>11.170554733159785</v>
      </c>
      <c r="E14" s="54">
        <v>10.575036484683084</v>
      </c>
      <c r="F14" s="54">
        <v>10.454423356062794</v>
      </c>
      <c r="G14" s="54">
        <v>11.257733730330353</v>
      </c>
      <c r="H14" s="54">
        <v>12.217325329231985</v>
      </c>
      <c r="I14" s="54">
        <v>18.486725230983229</v>
      </c>
      <c r="J14" s="54">
        <v>17.261989309633492</v>
      </c>
      <c r="K14" s="56">
        <v>13.191430075394742</v>
      </c>
      <c r="M14" s="47" t="s">
        <v>29</v>
      </c>
      <c r="N14" s="44">
        <f t="shared" si="0"/>
        <v>0.10290315206303358</v>
      </c>
      <c r="O14" s="45"/>
      <c r="P14" s="45">
        <f t="shared" si="1"/>
        <v>7.0933059107828558E-2</v>
      </c>
      <c r="Q14" s="45"/>
      <c r="R14" s="46">
        <f t="shared" si="2"/>
        <v>9.6344992368409307E-2</v>
      </c>
      <c r="T14" s="31">
        <v>12</v>
      </c>
      <c r="U14" s="65">
        <f>Chile!$H$31*B14</f>
        <v>0.46321167449175105</v>
      </c>
      <c r="V14" s="23">
        <f>(Chile!H30-Chile!$H$31)*B14</f>
        <v>0.21303736837581236</v>
      </c>
      <c r="W14" s="23">
        <f>(N13-Chile!H30)*B14</f>
        <v>-0.52394011624711934</v>
      </c>
      <c r="X14" s="23">
        <f t="shared" si="3"/>
        <v>-0.92022259219844638</v>
      </c>
      <c r="Y14" s="23">
        <f>($N$14-Chile!$H$31)*B14</f>
        <v>0.60931984432713937</v>
      </c>
      <c r="Z14" s="23">
        <f>(Chile!$H$31-N13)*B14</f>
        <v>0.31090274787130701</v>
      </c>
      <c r="AA14" s="23"/>
      <c r="AB14" s="23">
        <f>Chile!$I$31*E14</f>
        <v>0.7183540599082926</v>
      </c>
      <c r="AC14" s="23">
        <f>(Chile!I30-Chile!$I$31)*E14</f>
        <v>0.48361746537683992</v>
      </c>
      <c r="AD14" s="23">
        <f>(P13-Chile!I30)*E14</f>
        <v>0.44031731926376827</v>
      </c>
      <c r="AE14" s="23">
        <f t="shared" si="4"/>
        <v>0.8921691565134322</v>
      </c>
      <c r="AF14" s="23">
        <f>($P$14-Chile!$I$31)*E14</f>
        <v>3.1765628127176079E-2</v>
      </c>
      <c r="AG14" s="23">
        <f>(Chile!$I$31-P13)*E14</f>
        <v>-0.92393478464060819</v>
      </c>
      <c r="AH14" s="23"/>
      <c r="AI14" s="23">
        <f>Chile!$J$31*H14</f>
        <v>-0.14345343945295791</v>
      </c>
      <c r="AJ14" s="23">
        <f>(Chile!J30-Chile!$J$31)*H14</f>
        <v>-9.9048064665027247E-2</v>
      </c>
      <c r="AK14" s="23">
        <f>(R13-Chile!J30)*H14</f>
        <v>1.2166062502807422</v>
      </c>
      <c r="AL14" s="23">
        <f t="shared" si="5"/>
        <v>-0.20297336944447225</v>
      </c>
      <c r="AM14" s="23">
        <f>($R$14-Chile!$J$31)*H14</f>
        <v>1.3205315550601873</v>
      </c>
      <c r="AN14" s="66">
        <f>(Chile!$J$31-AP!R13)*H14</f>
        <v>-3.7758980775698481</v>
      </c>
    </row>
    <row r="15" spans="1:40" x14ac:dyDescent="0.25">
      <c r="A15" s="51">
        <v>13</v>
      </c>
      <c r="B15" s="57">
        <v>143.56082761553984</v>
      </c>
      <c r="C15" s="57">
        <v>147.16523641295981</v>
      </c>
      <c r="D15" s="57">
        <v>152.7892021214283</v>
      </c>
      <c r="E15" s="57">
        <v>158.33368928995668</v>
      </c>
      <c r="F15" s="57">
        <v>161.60445104934499</v>
      </c>
      <c r="G15" s="57">
        <v>160.3362083167861</v>
      </c>
      <c r="H15" s="57">
        <v>169.56478223112174</v>
      </c>
      <c r="I15" s="57">
        <v>150.07976484304632</v>
      </c>
      <c r="J15" s="57">
        <v>166.33361335280688</v>
      </c>
      <c r="K15" s="58">
        <v>185.90149988113015</v>
      </c>
      <c r="X15" s="15"/>
    </row>
    <row r="16" spans="1:40" x14ac:dyDescent="0.25">
      <c r="X16" s="15"/>
    </row>
    <row r="17" spans="2:42" x14ac:dyDescent="0.25">
      <c r="B17" s="15"/>
      <c r="E17" s="15"/>
    </row>
    <row r="18" spans="2:42" x14ac:dyDescent="0.25">
      <c r="P18" s="15"/>
      <c r="Q18" s="15"/>
    </row>
    <row r="21" spans="2:42" s="16" customFormat="1" x14ac:dyDescent="0.25">
      <c r="Y21" s="17"/>
      <c r="AB21" s="1"/>
      <c r="AC21" s="5"/>
      <c r="AD21" s="5"/>
      <c r="AE21" s="5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5"/>
    </row>
    <row r="22" spans="2:42" x14ac:dyDescent="0.25">
      <c r="H22" s="15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2:42" x14ac:dyDescent="0.25">
      <c r="H23" s="15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2:42" x14ac:dyDescent="0.25">
      <c r="H24" s="15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32" spans="2:42" x14ac:dyDescent="0.25">
      <c r="B32" s="19"/>
    </row>
  </sheetData>
  <mergeCells count="4">
    <mergeCell ref="A1:K1"/>
    <mergeCell ref="AB1:AG1"/>
    <mergeCell ref="AI1:AN1"/>
    <mergeCell ref="U1:Z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Normal="100" workbookViewId="0">
      <selection activeCell="L19" sqref="L19"/>
    </sheetView>
  </sheetViews>
  <sheetFormatPr defaultColWidth="9.21875" defaultRowHeight="13.8" x14ac:dyDescent="0.25"/>
  <cols>
    <col min="1" max="1" width="9.21875" style="1"/>
    <col min="2" max="2" width="8.44140625" style="1" bestFit="1" customWidth="1"/>
    <col min="3" max="3" width="10.21875" style="1" bestFit="1" customWidth="1"/>
    <col min="4" max="4" width="9.21875" style="1" bestFit="1" customWidth="1"/>
    <col min="5" max="5" width="10.21875" style="1" bestFit="1" customWidth="1"/>
    <col min="6" max="6" width="8.44140625" style="1" bestFit="1" customWidth="1"/>
    <col min="7" max="7" width="9.21875" style="1" bestFit="1" customWidth="1"/>
    <col min="8" max="8" width="8.44140625" style="1" bestFit="1" customWidth="1"/>
    <col min="9" max="11" width="9.21875" style="1" bestFit="1" customWidth="1"/>
    <col min="12" max="12" width="9.21875" style="1"/>
    <col min="13" max="13" width="4" style="1" bestFit="1" customWidth="1"/>
    <col min="14" max="14" width="10.77734375" style="1" bestFit="1" customWidth="1"/>
    <col min="15" max="15" width="1.77734375" style="1" customWidth="1"/>
    <col min="16" max="16" width="10.77734375" style="1" bestFit="1" customWidth="1"/>
    <col min="17" max="17" width="1.77734375" style="1" customWidth="1"/>
    <col min="18" max="21" width="10.77734375" style="1" bestFit="1" customWidth="1"/>
    <col min="22" max="24" width="9.21875" style="1"/>
    <col min="25" max="25" width="6.21875" style="1" bestFit="1" customWidth="1"/>
    <col min="26" max="26" width="9.21875" style="1"/>
    <col min="27" max="27" width="1.77734375" style="1" customWidth="1"/>
    <col min="28" max="33" width="9.21875" style="1"/>
    <col min="34" max="34" width="1.77734375" style="1" customWidth="1"/>
    <col min="35" max="16384" width="9.21875" style="1"/>
  </cols>
  <sheetData>
    <row r="1" spans="1:40" ht="15.6" x14ac:dyDescent="0.25">
      <c r="A1" s="84" t="s">
        <v>52</v>
      </c>
      <c r="B1" s="84" t="s">
        <v>0</v>
      </c>
      <c r="C1" s="84" t="s">
        <v>0</v>
      </c>
      <c r="D1" s="84" t="s">
        <v>0</v>
      </c>
      <c r="E1" s="84" t="s">
        <v>0</v>
      </c>
      <c r="F1" s="84" t="s">
        <v>0</v>
      </c>
      <c r="G1" s="84" t="s">
        <v>0</v>
      </c>
      <c r="H1" s="84" t="s">
        <v>0</v>
      </c>
      <c r="I1" s="84" t="s">
        <v>0</v>
      </c>
      <c r="J1" s="84" t="s">
        <v>0</v>
      </c>
      <c r="K1" s="84" t="s">
        <v>0</v>
      </c>
      <c r="N1" s="2" t="s">
        <v>1</v>
      </c>
      <c r="O1" s="3"/>
      <c r="P1" s="3" t="s">
        <v>2</v>
      </c>
      <c r="Q1" s="3"/>
      <c r="R1" s="4" t="s">
        <v>3</v>
      </c>
      <c r="U1" s="83" t="s">
        <v>1</v>
      </c>
      <c r="V1" s="83"/>
      <c r="W1" s="83"/>
      <c r="X1" s="83"/>
      <c r="Y1" s="83"/>
      <c r="Z1" s="83"/>
      <c r="AA1" s="9"/>
      <c r="AB1" s="83" t="s">
        <v>2</v>
      </c>
      <c r="AC1" s="83"/>
      <c r="AD1" s="83"/>
      <c r="AE1" s="83"/>
      <c r="AF1" s="83"/>
      <c r="AG1" s="83"/>
      <c r="AH1" s="9"/>
      <c r="AI1" s="83" t="s">
        <v>3</v>
      </c>
      <c r="AJ1" s="83"/>
      <c r="AK1" s="83"/>
      <c r="AL1" s="83"/>
      <c r="AM1" s="83"/>
      <c r="AN1" s="83"/>
    </row>
    <row r="2" spans="1:40" ht="15.6" x14ac:dyDescent="0.3">
      <c r="A2" s="52" t="s">
        <v>36</v>
      </c>
      <c r="B2" s="52">
        <v>41275</v>
      </c>
      <c r="C2" s="52">
        <v>41640</v>
      </c>
      <c r="D2" s="52">
        <v>42005</v>
      </c>
      <c r="E2" s="52">
        <v>42370</v>
      </c>
      <c r="F2" s="52">
        <v>42736</v>
      </c>
      <c r="G2" s="52">
        <v>43101</v>
      </c>
      <c r="H2" s="52">
        <v>43466</v>
      </c>
      <c r="I2" s="52">
        <v>43831</v>
      </c>
      <c r="J2" s="52">
        <v>44197</v>
      </c>
      <c r="K2" s="52">
        <v>44562</v>
      </c>
      <c r="M2" s="47" t="s">
        <v>4</v>
      </c>
      <c r="N2" s="38">
        <f t="shared" ref="N2:N14" si="0">(E3-B3)/B3</f>
        <v>-9.2243306785157977E-2</v>
      </c>
      <c r="O2" s="39"/>
      <c r="P2" s="39">
        <f t="shared" ref="P2:P14" si="1">(H3-E3)/E3</f>
        <v>0.90397550888733669</v>
      </c>
      <c r="Q2" s="39"/>
      <c r="R2" s="40">
        <f t="shared" ref="R2:R14" si="2">(K3-H3)/H3</f>
        <v>-0.52249655155257402</v>
      </c>
      <c r="T2" s="9" t="s">
        <v>36</v>
      </c>
      <c r="U2" s="10" t="s">
        <v>30</v>
      </c>
      <c r="V2" s="9" t="s">
        <v>31</v>
      </c>
      <c r="W2" s="9" t="s">
        <v>32</v>
      </c>
      <c r="X2" s="9" t="s">
        <v>33</v>
      </c>
      <c r="Y2" s="11" t="s">
        <v>35</v>
      </c>
      <c r="Z2" s="9" t="s">
        <v>34</v>
      </c>
      <c r="AA2" s="9"/>
      <c r="AB2" s="9" t="s">
        <v>30</v>
      </c>
      <c r="AC2" s="9" t="s">
        <v>31</v>
      </c>
      <c r="AD2" s="9" t="s">
        <v>32</v>
      </c>
      <c r="AE2" s="9" t="s">
        <v>33</v>
      </c>
      <c r="AF2" s="11" t="s">
        <v>35</v>
      </c>
      <c r="AG2" s="9" t="s">
        <v>34</v>
      </c>
      <c r="AH2" s="9"/>
      <c r="AI2" s="9" t="s">
        <v>30</v>
      </c>
      <c r="AJ2" s="9" t="s">
        <v>31</v>
      </c>
      <c r="AK2" s="9" t="s">
        <v>32</v>
      </c>
      <c r="AL2" s="9" t="s">
        <v>33</v>
      </c>
      <c r="AM2" s="11" t="s">
        <v>35</v>
      </c>
      <c r="AN2" s="4" t="s">
        <v>34</v>
      </c>
    </row>
    <row r="3" spans="1:40" x14ac:dyDescent="0.25">
      <c r="A3" s="49">
        <v>1</v>
      </c>
      <c r="B3" s="54">
        <v>4.6594418282615528</v>
      </c>
      <c r="C3" s="54">
        <v>4.4237987876081535</v>
      </c>
      <c r="D3" s="54">
        <v>4.1516908492233213</v>
      </c>
      <c r="E3" s="54">
        <v>4.229639506249625</v>
      </c>
      <c r="F3" s="54">
        <v>7.836183463112544</v>
      </c>
      <c r="G3" s="54">
        <v>8.1666085874918632</v>
      </c>
      <c r="H3" s="54">
        <v>8.0531300313216132</v>
      </c>
      <c r="I3" s="54">
        <v>3.7155519309689655</v>
      </c>
      <c r="J3" s="54">
        <v>4.2145731025989219</v>
      </c>
      <c r="K3" s="55">
        <v>3.8453973607515972</v>
      </c>
      <c r="M3" s="47" t="s">
        <v>5</v>
      </c>
      <c r="N3" s="41">
        <f t="shared" si="0"/>
        <v>-0.1929209507901056</v>
      </c>
      <c r="O3" s="42"/>
      <c r="P3" s="42">
        <f t="shared" si="1"/>
        <v>0.16422079960284361</v>
      </c>
      <c r="Q3" s="42"/>
      <c r="R3" s="43">
        <f t="shared" si="2"/>
        <v>0.12821133325189812</v>
      </c>
      <c r="T3" s="32">
        <v>1</v>
      </c>
      <c r="U3" s="67">
        <f>Chile!$H$31*B3</f>
        <v>0.20707706686589461</v>
      </c>
      <c r="V3" s="61">
        <f>(Chile!H19-Chile!$H$31)*B3</f>
        <v>-4.6459103955032145E-2</v>
      </c>
      <c r="W3" s="61">
        <f>(N2-Chile!H19)*B3</f>
        <v>-0.59042028492279031</v>
      </c>
      <c r="X3" s="61">
        <f t="shared" ref="X3:X14" si="3">(N2-$N$14)*B3</f>
        <v>-0.77082862813468378</v>
      </c>
      <c r="Y3" s="61">
        <f>($N$14-Chile!$H$31)*B3</f>
        <v>0.13394923925686134</v>
      </c>
      <c r="Z3" s="61">
        <f>(Chile!$H$31-N2)*B3</f>
        <v>0.63687938887782236</v>
      </c>
      <c r="AA3" s="61"/>
      <c r="AB3" s="61">
        <f>Chile!$I$31*E3</f>
        <v>0.28731614455077498</v>
      </c>
      <c r="AC3" s="61">
        <f>(Chile!I19-Chile!$I$31)*E3</f>
        <v>-0.33060511417691485</v>
      </c>
      <c r="AD3" s="61">
        <f>(P2-Chile!I19)*E3</f>
        <v>3.866779494698128</v>
      </c>
      <c r="AE3" s="61">
        <f t="shared" ref="AE3:AE14" si="4">(P2-$P$14)*E3</f>
        <v>3.2866564251176333</v>
      </c>
      <c r="AF3" s="61">
        <f>($P$14-Chile!$I$31)*E3</f>
        <v>0.24951795540357996</v>
      </c>
      <c r="AG3" s="61">
        <f>(Chile!$I$31-P2)*E3</f>
        <v>-3.5361743805212136</v>
      </c>
      <c r="AH3" s="61"/>
      <c r="AI3" s="61">
        <f>Chile!$J$31*H3</f>
        <v>-9.4558274435965636E-2</v>
      </c>
      <c r="AJ3" s="61">
        <f>(Chile!J19-Chile!$J$31)*H3</f>
        <v>-1.5896519994121825</v>
      </c>
      <c r="AK3" s="61">
        <f>(R2-Chile!J19)*H3</f>
        <v>-2.5235223967218672</v>
      </c>
      <c r="AL3" s="61">
        <f t="shared" ref="AL3:AL14" si="5">(R2-$R$14)*H3</f>
        <v>-4.5607082022004857</v>
      </c>
      <c r="AM3" s="61">
        <f>($R$14-Chile!$J$31)*H3</f>
        <v>0.44753380606643645</v>
      </c>
      <c r="AN3" s="62">
        <f>(Chile!$J$31-AP!R2)*H3</f>
        <v>1.8882875820718319</v>
      </c>
    </row>
    <row r="4" spans="1:40" x14ac:dyDescent="0.25">
      <c r="A4" s="50">
        <v>2</v>
      </c>
      <c r="B4" s="54">
        <v>58.64306710069043</v>
      </c>
      <c r="C4" s="54">
        <v>54.873751723610951</v>
      </c>
      <c r="D4" s="54">
        <v>50.125271760187275</v>
      </c>
      <c r="E4" s="54">
        <v>47.329590838377271</v>
      </c>
      <c r="F4" s="54">
        <v>51.502024311555658</v>
      </c>
      <c r="G4" s="54">
        <v>56.048466029047596</v>
      </c>
      <c r="H4" s="54">
        <v>55.102094090731008</v>
      </c>
      <c r="I4" s="54">
        <v>49.186301934278333</v>
      </c>
      <c r="J4" s="54">
        <v>50.533170943379616</v>
      </c>
      <c r="K4" s="56">
        <v>62.166807039075167</v>
      </c>
      <c r="M4" s="47" t="s">
        <v>6</v>
      </c>
      <c r="N4" s="41">
        <f t="shared" si="0"/>
        <v>8.6710786297084091E-2</v>
      </c>
      <c r="O4" s="42"/>
      <c r="P4" s="42">
        <f t="shared" si="1"/>
        <v>-4.9955736785633045E-2</v>
      </c>
      <c r="Q4" s="42"/>
      <c r="R4" s="43">
        <f t="shared" si="2"/>
        <v>4.3532797569969653E-2</v>
      </c>
      <c r="T4" s="33">
        <v>2</v>
      </c>
      <c r="U4" s="67">
        <f>Chile!$H$31*B4</f>
        <v>2.6062422871285489</v>
      </c>
      <c r="V4" s="61">
        <f>(Chile!H20-Chile!$H$31)*B4</f>
        <v>-14.575836266293777</v>
      </c>
      <c r="W4" s="61">
        <f>(N3-Chile!H20)*B4</f>
        <v>0.65611771685206832</v>
      </c>
      <c r="X4" s="61">
        <f t="shared" si="3"/>
        <v>-15.605584478313567</v>
      </c>
      <c r="Y4" s="61">
        <f>($N$14-Chile!$H$31)*B4</f>
        <v>1.6858659288718592</v>
      </c>
      <c r="Z4" s="61">
        <f>(Chile!$H$31-N3)*B4</f>
        <v>13.919718549441708</v>
      </c>
      <c r="AA4" s="61"/>
      <c r="AB4" s="61">
        <f>Chile!$I$31*E4</f>
        <v>3.2150625467620362</v>
      </c>
      <c r="AC4" s="61">
        <f>(Chile!I20-Chile!$I$31)*E4</f>
        <v>2.5602046369187894</v>
      </c>
      <c r="AD4" s="61">
        <f>(P3-Chile!I20)*E4</f>
        <v>1.9972360686729114</v>
      </c>
      <c r="AE4" s="61">
        <f t="shared" si="4"/>
        <v>1.7653392230350147</v>
      </c>
      <c r="AF4" s="61">
        <f>($P$14-Chile!$I$31)*E4</f>
        <v>2.7921014825566859</v>
      </c>
      <c r="AG4" s="61">
        <f>(Chile!$I$31-P3)*E4</f>
        <v>-4.5574407055917003</v>
      </c>
      <c r="AH4" s="61"/>
      <c r="AI4" s="61">
        <f>Chile!$J$31*H4</f>
        <v>-0.64699798895121796</v>
      </c>
      <c r="AJ4" s="61">
        <f>(Chile!J20-Chile!$J$31)*H4</f>
        <v>9.3337297120880294</v>
      </c>
      <c r="AK4" s="61">
        <f>(R3-Chile!J20)*H4</f>
        <v>-1.6220187747926529</v>
      </c>
      <c r="AL4" s="61">
        <f t="shared" si="5"/>
        <v>4.649541346745659</v>
      </c>
      <c r="AM4" s="61">
        <f>($R$14-Chile!$J$31)*H4</f>
        <v>3.0621695905497184</v>
      </c>
      <c r="AN4" s="64">
        <f>(Chile!$J$31-AP!R3)*H4</f>
        <v>2.583891789894726</v>
      </c>
    </row>
    <row r="5" spans="1:40" x14ac:dyDescent="0.25">
      <c r="A5" s="50">
        <v>3</v>
      </c>
      <c r="B5" s="54">
        <v>23.236864611993738</v>
      </c>
      <c r="C5" s="54">
        <v>20.481167915918686</v>
      </c>
      <c r="D5" s="54">
        <v>19.666180007878044</v>
      </c>
      <c r="E5" s="54">
        <v>25.251751413578603</v>
      </c>
      <c r="F5" s="54">
        <v>22.388004069099804</v>
      </c>
      <c r="G5" s="54">
        <v>18.09489544223489</v>
      </c>
      <c r="H5" s="54">
        <v>23.990281566585633</v>
      </c>
      <c r="I5" s="54">
        <v>25.841335821239117</v>
      </c>
      <c r="J5" s="54">
        <v>26.901979933523336</v>
      </c>
      <c r="K5" s="56">
        <v>25.03464563767038</v>
      </c>
      <c r="M5" s="48" t="s">
        <v>7</v>
      </c>
      <c r="N5" s="41">
        <f t="shared" si="0"/>
        <v>0.18581044704462416</v>
      </c>
      <c r="O5" s="42"/>
      <c r="P5" s="42">
        <f t="shared" si="1"/>
        <v>0.3524569364623355</v>
      </c>
      <c r="Q5" s="42"/>
      <c r="R5" s="43">
        <f t="shared" si="2"/>
        <v>4.8869438277884036E-2</v>
      </c>
      <c r="T5" s="34">
        <v>3</v>
      </c>
      <c r="U5" s="67">
        <f>Chile!$H$31*B5</f>
        <v>1.0327034748724115</v>
      </c>
      <c r="V5" s="61">
        <f>(Chile!H21-Chile!$H$31)*B5</f>
        <v>-1.3942975788952803</v>
      </c>
      <c r="W5" s="61">
        <f>(N4-Chile!H21)*B5</f>
        <v>2.3764809056077336</v>
      </c>
      <c r="X5" s="61">
        <f t="shared" si="3"/>
        <v>0.31417190984869864</v>
      </c>
      <c r="Y5" s="61">
        <f>($N$14-Chile!$H$31)*B5</f>
        <v>0.66801141686375476</v>
      </c>
      <c r="Z5" s="61">
        <f>(Chile!$H$31-N4)*B5</f>
        <v>-0.98218332671245334</v>
      </c>
      <c r="AA5" s="61"/>
      <c r="AB5" s="61">
        <f>Chile!$I$31*E5</f>
        <v>1.7153319682643888</v>
      </c>
      <c r="AC5" s="61">
        <f>(Chile!I21-Chile!$I$31)*E5</f>
        <v>-2.1034374958300583</v>
      </c>
      <c r="AD5" s="61">
        <f>(P4-Chile!I21)*E5</f>
        <v>-0.87336431942730008</v>
      </c>
      <c r="AE5" s="61">
        <f t="shared" si="4"/>
        <v>-4.4664714132847365</v>
      </c>
      <c r="AF5" s="61">
        <f>($P$14-Chile!$I$31)*E5</f>
        <v>1.4896695980273773</v>
      </c>
      <c r="AG5" s="61">
        <f>(Chile!$I$31-P4)*E5</f>
        <v>2.9768018152573585</v>
      </c>
      <c r="AH5" s="61"/>
      <c r="AI5" s="61">
        <f>Chile!$J$31*H5</f>
        <v>-0.2816891841242265</v>
      </c>
      <c r="AJ5" s="61">
        <f>(Chile!J21-Chile!$J$31)*H5</f>
        <v>0.11729618631553496</v>
      </c>
      <c r="AK5" s="61">
        <f>(R4-Chile!J21)*H5</f>
        <v>1.2087570688934384</v>
      </c>
      <c r="AL5" s="61">
        <f t="shared" si="5"/>
        <v>-7.1503533682447003E-3</v>
      </c>
      <c r="AM5" s="61">
        <f>($R$14-Chile!$J$31)*H5</f>
        <v>1.3332036085772181</v>
      </c>
      <c r="AN5" s="64">
        <f>(Chile!$J$31-AP!R4)*H5</f>
        <v>2.475585119467508</v>
      </c>
    </row>
    <row r="6" spans="1:40" x14ac:dyDescent="0.25">
      <c r="A6" s="50">
        <v>4</v>
      </c>
      <c r="B6" s="54">
        <v>4.1959630844024538</v>
      </c>
      <c r="C6" s="54">
        <v>6.3698820691347953</v>
      </c>
      <c r="D6" s="54">
        <v>6.0307213032222018</v>
      </c>
      <c r="E6" s="54">
        <v>4.9756168608980138</v>
      </c>
      <c r="F6" s="54">
        <v>4.9530214747100922</v>
      </c>
      <c r="G6" s="54">
        <v>4.8334922294707736</v>
      </c>
      <c r="H6" s="54">
        <v>6.7293075367004702</v>
      </c>
      <c r="I6" s="54">
        <v>9.2555008177994278</v>
      </c>
      <c r="J6" s="54">
        <v>7.6105761262512059</v>
      </c>
      <c r="K6" s="56">
        <v>7.0581650160181537</v>
      </c>
      <c r="M6" s="48" t="s">
        <v>8</v>
      </c>
      <c r="N6" s="41">
        <f t="shared" si="0"/>
        <v>0.26019395717204408</v>
      </c>
      <c r="O6" s="42"/>
      <c r="P6" s="42">
        <f t="shared" si="1"/>
        <v>3.1733540331021326E-2</v>
      </c>
      <c r="Q6" s="42"/>
      <c r="R6" s="43">
        <f t="shared" si="2"/>
        <v>1.5458067647872364E-2</v>
      </c>
      <c r="T6" s="34">
        <v>4</v>
      </c>
      <c r="U6" s="67">
        <f>Chile!$H$31*B6</f>
        <v>0.1864789303571617</v>
      </c>
      <c r="V6" s="61">
        <f>(Chile!H22-Chile!$H$31)*B6</f>
        <v>0.54615100717036447</v>
      </c>
      <c r="W6" s="61">
        <f>(N5-Chile!H22)*B6</f>
        <v>4.7023838968033763E-2</v>
      </c>
      <c r="X6" s="61">
        <f t="shared" si="3"/>
        <v>0.47254965457649767</v>
      </c>
      <c r="Y6" s="61">
        <f>($N$14-Chile!$H$31)*B6</f>
        <v>0.1206251915619006</v>
      </c>
      <c r="Z6" s="61">
        <f>(Chile!$H$31-N5)*B6</f>
        <v>-0.59317484613839822</v>
      </c>
      <c r="AA6" s="61"/>
      <c r="AB6" s="61">
        <f>Chile!$I$31*E6</f>
        <v>0.33798981003528494</v>
      </c>
      <c r="AC6" s="61">
        <f>(Chile!I22-Chile!$I$31)*E6</f>
        <v>0.26887391111993375</v>
      </c>
      <c r="AD6" s="61">
        <f>(P5-Chile!I22)*E6</f>
        <v>1.1468269546472378</v>
      </c>
      <c r="AE6" s="61">
        <f t="shared" si="4"/>
        <v>1.1221756742778191</v>
      </c>
      <c r="AF6" s="61">
        <f>($P$14-Chile!$I$31)*E6</f>
        <v>0.29352519148935241</v>
      </c>
      <c r="AG6" s="61">
        <f>(Chile!$I$31-P5)*E6</f>
        <v>-1.4157008657671715</v>
      </c>
      <c r="AH6" s="61"/>
      <c r="AI6" s="61">
        <f>Chile!$J$31*H6</f>
        <v>-7.901421016977031E-2</v>
      </c>
      <c r="AJ6" s="61">
        <f>(Chile!J22-Chile!$J$31)*H6</f>
        <v>0.21468221856029779</v>
      </c>
      <c r="AK6" s="61">
        <f>(R5-Chile!J22)*H6</f>
        <v>0.19318947092715602</v>
      </c>
      <c r="AL6" s="61">
        <f t="shared" si="5"/>
        <v>3.3906212414823014E-2</v>
      </c>
      <c r="AM6" s="61">
        <f>($R$14-Chile!$J$31)*H6</f>
        <v>0.37396547707263078</v>
      </c>
      <c r="AN6" s="64">
        <f>(Chile!$J$31-AP!R5)*H6</f>
        <v>0.56720610260386506</v>
      </c>
    </row>
    <row r="7" spans="1:40" x14ac:dyDescent="0.25">
      <c r="A7" s="50">
        <v>5</v>
      </c>
      <c r="B7" s="54">
        <v>16.762068277084392</v>
      </c>
      <c r="C7" s="54">
        <v>17.665779059329868</v>
      </c>
      <c r="D7" s="54">
        <v>17.707965565089875</v>
      </c>
      <c r="E7" s="54">
        <v>21.123457152486967</v>
      </c>
      <c r="F7" s="54">
        <v>20.734685956927603</v>
      </c>
      <c r="G7" s="54">
        <v>20.320193708364698</v>
      </c>
      <c r="H7" s="54">
        <v>21.793779231966013</v>
      </c>
      <c r="I7" s="54">
        <v>16.620944985518733</v>
      </c>
      <c r="J7" s="54">
        <v>21.084326348210322</v>
      </c>
      <c r="K7" s="56">
        <v>22.13066894563654</v>
      </c>
      <c r="M7" s="48" t="s">
        <v>9</v>
      </c>
      <c r="N7" s="41">
        <f t="shared" si="0"/>
        <v>0.23130344865808153</v>
      </c>
      <c r="O7" s="42"/>
      <c r="P7" s="42">
        <f t="shared" si="1"/>
        <v>0.12341461057605708</v>
      </c>
      <c r="Q7" s="42"/>
      <c r="R7" s="43">
        <f t="shared" si="2"/>
        <v>-0.1014543999835297</v>
      </c>
      <c r="T7" s="34">
        <v>5</v>
      </c>
      <c r="U7" s="67">
        <f>Chile!$H$31*B7</f>
        <v>0.74494758414433249</v>
      </c>
      <c r="V7" s="61">
        <f>(Chile!H23-Chile!$H$31)*B7</f>
        <v>0.454438907359421</v>
      </c>
      <c r="W7" s="61">
        <f>(N6-Chile!H23)*B7</f>
        <v>3.1620023838988214</v>
      </c>
      <c r="X7" s="61">
        <f t="shared" si="3"/>
        <v>3.1345667713386027</v>
      </c>
      <c r="Y7" s="61">
        <f>($N$14-Chile!$H$31)*B7</f>
        <v>0.48187451991963942</v>
      </c>
      <c r="Z7" s="61">
        <f>(Chile!$H$31-N6)*B7</f>
        <v>-3.6164412912582424</v>
      </c>
      <c r="AA7" s="61"/>
      <c r="AB7" s="61">
        <f>Chile!$I$31*E7</f>
        <v>1.434900127934889</v>
      </c>
      <c r="AC7" s="61">
        <f>(Chile!I23-Chile!$I$31)*E7</f>
        <v>-0.54829699427167355</v>
      </c>
      <c r="AD7" s="61">
        <f>(P6-Chile!I23)*E7</f>
        <v>-0.21628105418416932</v>
      </c>
      <c r="AE7" s="61">
        <f t="shared" si="4"/>
        <v>-2.0107083231413871</v>
      </c>
      <c r="AF7" s="61">
        <f>($P$14-Chile!$I$31)*E7</f>
        <v>1.2461302746855443</v>
      </c>
      <c r="AG7" s="61">
        <f>(Chile!$I$31-P6)*E7</f>
        <v>0.76457804845584287</v>
      </c>
      <c r="AH7" s="61"/>
      <c r="AI7" s="61">
        <f>Chile!$J$31*H7</f>
        <v>-0.25589828421966904</v>
      </c>
      <c r="AJ7" s="61">
        <f>(Chile!J23-Chile!$J$31)*H7</f>
        <v>0.18400060950590408</v>
      </c>
      <c r="AK7" s="61">
        <f>(R6-Chile!J23)*H7</f>
        <v>0.40878738838429146</v>
      </c>
      <c r="AL7" s="61">
        <f t="shared" si="5"/>
        <v>-0.6183501471935926</v>
      </c>
      <c r="AM7" s="61">
        <f>($R$14-Chile!$J$31)*H7</f>
        <v>1.2111381450837881</v>
      </c>
      <c r="AN7" s="64">
        <f>(Chile!$J$31-AP!R6)*H7</f>
        <v>-4.6398335794781271</v>
      </c>
    </row>
    <row r="8" spans="1:40" x14ac:dyDescent="0.25">
      <c r="A8" s="50">
        <v>6</v>
      </c>
      <c r="B8" s="54">
        <v>44.026813425229562</v>
      </c>
      <c r="C8" s="54">
        <v>44.070175781038621</v>
      </c>
      <c r="D8" s="54">
        <v>51.332657785599586</v>
      </c>
      <c r="E8" s="54">
        <v>54.210367203911083</v>
      </c>
      <c r="F8" s="54">
        <v>48.664364995440941</v>
      </c>
      <c r="G8" s="54">
        <v>56.035297499070452</v>
      </c>
      <c r="H8" s="54">
        <v>60.900718561566826</v>
      </c>
      <c r="I8" s="54">
        <v>48.414177397463561</v>
      </c>
      <c r="J8" s="54">
        <v>53.966331818323425</v>
      </c>
      <c r="K8" s="56">
        <v>54.722072701337254</v>
      </c>
      <c r="M8" s="48" t="s">
        <v>10</v>
      </c>
      <c r="N8" s="41">
        <f t="shared" si="0"/>
        <v>0.85769802253423122</v>
      </c>
      <c r="O8" s="42"/>
      <c r="P8" s="42">
        <f t="shared" si="1"/>
        <v>2.936329233264486E-3</v>
      </c>
      <c r="Q8" s="42"/>
      <c r="R8" s="43">
        <f t="shared" si="2"/>
        <v>-3.0106056513426898E-3</v>
      </c>
      <c r="T8" s="34">
        <v>6</v>
      </c>
      <c r="U8" s="67">
        <f>Chile!$H$31*B8</f>
        <v>1.9566599870933636</v>
      </c>
      <c r="V8" s="61">
        <f>(Chile!H24-Chile!$H$31)*B8</f>
        <v>4.1339412189123209E-2</v>
      </c>
      <c r="W8" s="61">
        <f>(N7-Chile!H24)*B8</f>
        <v>8.1855543793990329</v>
      </c>
      <c r="X8" s="61">
        <f t="shared" si="3"/>
        <v>6.9612146861117861</v>
      </c>
      <c r="Y8" s="61">
        <f>($N$14-Chile!$H$31)*B8</f>
        <v>1.2656791054763712</v>
      </c>
      <c r="Z8" s="61">
        <f>(Chile!$H$31-N7)*B8</f>
        <v>-8.2268937915881573</v>
      </c>
      <c r="AA8" s="61"/>
      <c r="AB8" s="61">
        <f>Chile!$I$31*E8</f>
        <v>3.6824683703411276</v>
      </c>
      <c r="AC8" s="61">
        <f>(Chile!I24-Chile!$I$31)*E8</f>
        <v>-0.94241600499386979</v>
      </c>
      <c r="AD8" s="61">
        <f>(P7-Chile!I24)*E8</f>
        <v>3.9502989923084844</v>
      </c>
      <c r="AE8" s="61">
        <f t="shared" si="4"/>
        <v>-0.19013423529047249</v>
      </c>
      <c r="AF8" s="61">
        <f>($P$14-Chile!$I$31)*E8</f>
        <v>3.1980172226050878</v>
      </c>
      <c r="AG8" s="61">
        <f>(Chile!$I$31-P7)*E8</f>
        <v>-3.0078829873146149</v>
      </c>
      <c r="AH8" s="61"/>
      <c r="AI8" s="61">
        <f>Chile!$J$31*H8</f>
        <v>-0.7150843009729817</v>
      </c>
      <c r="AJ8" s="61">
        <f>(Chile!J24-Chile!$J$31)*H8</f>
        <v>-0.47602475458694188</v>
      </c>
      <c r="AK8" s="61">
        <f>(R7-Chile!J24)*H8</f>
        <v>-4.9875368046696487</v>
      </c>
      <c r="AL8" s="61">
        <f t="shared" si="5"/>
        <v>-8.8479760991974032</v>
      </c>
      <c r="AM8" s="61">
        <f>($R$14-Chile!$J$31)*H8</f>
        <v>3.3844145399408117</v>
      </c>
      <c r="AN8" s="64">
        <f>(Chile!$J$31-AP!R7)*H8</f>
        <v>-3.6207619016777244</v>
      </c>
    </row>
    <row r="9" spans="1:40" x14ac:dyDescent="0.25">
      <c r="A9" s="50">
        <v>7</v>
      </c>
      <c r="B9" s="54">
        <v>9.0236821721204663</v>
      </c>
      <c r="C9" s="54">
        <v>10.936621736896223</v>
      </c>
      <c r="D9" s="54">
        <v>13.487378941626474</v>
      </c>
      <c r="E9" s="54">
        <v>16.763276527125587</v>
      </c>
      <c r="F9" s="54">
        <v>15.167218629998231</v>
      </c>
      <c r="G9" s="54">
        <v>18.444590001241018</v>
      </c>
      <c r="H9" s="54">
        <v>16.812499026037482</v>
      </c>
      <c r="I9" s="54">
        <v>11.819376226060117</v>
      </c>
      <c r="J9" s="54">
        <v>17.060867768125025</v>
      </c>
      <c r="K9" s="56">
        <v>16.7618832214565</v>
      </c>
      <c r="M9" s="48" t="s">
        <v>11</v>
      </c>
      <c r="N9" s="41">
        <f t="shared" si="0"/>
        <v>-3.1903708536204889E-2</v>
      </c>
      <c r="O9" s="42"/>
      <c r="P9" s="42">
        <f t="shared" si="1"/>
        <v>0.22702460614636324</v>
      </c>
      <c r="Q9" s="42"/>
      <c r="R9" s="43">
        <f t="shared" si="2"/>
        <v>5.9643435417652433E-4</v>
      </c>
      <c r="T9" s="34">
        <v>7</v>
      </c>
      <c r="U9" s="67">
        <f>Chile!$H$31*B9</f>
        <v>0.40103465294896673</v>
      </c>
      <c r="V9" s="61">
        <f>(Chile!H25-Chile!$H$31)*B9</f>
        <v>1.5520742881522847</v>
      </c>
      <c r="W9" s="61">
        <f>(N8-Chile!H25)*B9</f>
        <v>5.7864854139038693</v>
      </c>
      <c r="X9" s="61">
        <f t="shared" si="3"/>
        <v>7.079147650827216</v>
      </c>
      <c r="Y9" s="61">
        <f>($N$14-Chile!$H$31)*B9</f>
        <v>0.25941205122893718</v>
      </c>
      <c r="Z9" s="61">
        <f>(Chile!$H$31-N8)*B9</f>
        <v>-7.3385597020561537</v>
      </c>
      <c r="AA9" s="61"/>
      <c r="AB9" s="61">
        <f>Chile!$I$31*E9</f>
        <v>1.1387164259969857</v>
      </c>
      <c r="AC9" s="61">
        <f>(Chile!I25-Chile!$I$31)*E9</f>
        <v>1.4960974674342176</v>
      </c>
      <c r="AD9" s="61">
        <f>(P8-Chile!I25)*E9</f>
        <v>-2.5855913945193083</v>
      </c>
      <c r="AE9" s="61">
        <f t="shared" si="4"/>
        <v>-2.0784052701754119</v>
      </c>
      <c r="AF9" s="61">
        <f>($P$14-Chile!$I$31)*E9</f>
        <v>0.98891134309032158</v>
      </c>
      <c r="AG9" s="61">
        <f>(Chile!$I$31-P8)*E9</f>
        <v>1.0894939270850905</v>
      </c>
      <c r="AH9" s="61"/>
      <c r="AI9" s="61">
        <f>Chile!$J$31*H9</f>
        <v>-0.19740906835917049</v>
      </c>
      <c r="AJ9" s="61">
        <f>(Chile!J25-Chile!$J$31)*H9</f>
        <v>-1.5820384179605191</v>
      </c>
      <c r="AK9" s="61">
        <f>(R8-Chile!J25)*H9</f>
        <v>1.7288316817387077</v>
      </c>
      <c r="AL9" s="61">
        <f t="shared" si="5"/>
        <v>-0.78752192166480695</v>
      </c>
      <c r="AM9" s="61">
        <f>($R$14-Chile!$J$31)*H9</f>
        <v>0.93431518544299563</v>
      </c>
      <c r="AN9" s="64">
        <f>(Chile!$J$31-AP!R8)*H9</f>
        <v>5.1321006402945128</v>
      </c>
    </row>
    <row r="10" spans="1:40" x14ac:dyDescent="0.25">
      <c r="A10" s="50">
        <v>8</v>
      </c>
      <c r="B10" s="54">
        <v>24.98907888073834</v>
      </c>
      <c r="C10" s="54">
        <v>24.861512165675268</v>
      </c>
      <c r="D10" s="54">
        <v>23.33551552566222</v>
      </c>
      <c r="E10" s="54">
        <v>24.191834591539031</v>
      </c>
      <c r="F10" s="54">
        <v>22.390481359341177</v>
      </c>
      <c r="G10" s="54">
        <v>24.15485717355017</v>
      </c>
      <c r="H10" s="54">
        <v>29.683976311641146</v>
      </c>
      <c r="I10" s="54">
        <v>28.093769855077102</v>
      </c>
      <c r="J10" s="54">
        <v>31.48974407899566</v>
      </c>
      <c r="K10" s="56">
        <v>29.701680854881971</v>
      </c>
      <c r="M10" s="48" t="s">
        <v>12</v>
      </c>
      <c r="N10" s="41">
        <f t="shared" si="0"/>
        <v>0.10613593981839484</v>
      </c>
      <c r="O10" s="42"/>
      <c r="P10" s="42">
        <f t="shared" si="1"/>
        <v>4.9526408210860941E-2</v>
      </c>
      <c r="Q10" s="42"/>
      <c r="R10" s="43">
        <f t="shared" si="2"/>
        <v>0.22014618392492552</v>
      </c>
      <c r="T10" s="34">
        <v>8</v>
      </c>
      <c r="U10" s="67">
        <f>Chile!$H$31*B10</f>
        <v>1.110576191104514</v>
      </c>
      <c r="V10" s="61">
        <f>(Chile!H26-Chile!$H$31)*B10</f>
        <v>-0.1501788457692495</v>
      </c>
      <c r="W10" s="61">
        <f>(N9-Chile!H26)*B10</f>
        <v>-1.7576416345345733</v>
      </c>
      <c r="X10" s="61">
        <f t="shared" si="3"/>
        <v>-2.6262044046404154</v>
      </c>
      <c r="Y10" s="61">
        <f>($N$14-Chile!$H$31)*B10</f>
        <v>0.71838392433659226</v>
      </c>
      <c r="Z10" s="61">
        <f>(Chile!$H$31-N9)*B10</f>
        <v>1.907820480303823</v>
      </c>
      <c r="AA10" s="61"/>
      <c r="AB10" s="61">
        <f>Chile!$I$31*E10</f>
        <v>1.6433326372568759</v>
      </c>
      <c r="AC10" s="61">
        <f>(Chile!I26-Chile!$I$31)*E10</f>
        <v>-0.82473042826511711</v>
      </c>
      <c r="AD10" s="61">
        <f>(P9-Chile!I26)*E10</f>
        <v>4.6735395111103557</v>
      </c>
      <c r="AE10" s="61">
        <f t="shared" si="4"/>
        <v>2.4216668652110136</v>
      </c>
      <c r="AF10" s="61">
        <f>($P$14-Chile!$I$31)*E10</f>
        <v>1.4271422176342252</v>
      </c>
      <c r="AG10" s="61">
        <f>(Chile!$I$31-P9)*E10</f>
        <v>-3.8488090828452388</v>
      </c>
      <c r="AH10" s="61"/>
      <c r="AI10" s="61">
        <f>Chile!$J$31*H10</f>
        <v>-0.34854343187182174</v>
      </c>
      <c r="AJ10" s="61">
        <f>(Chile!J26-Chile!$J$31)*H10</f>
        <v>1.3763661221353134</v>
      </c>
      <c r="AK10" s="61">
        <f>(R9-Chile!J26)*H10</f>
        <v>-1.0101181470226668</v>
      </c>
      <c r="AL10" s="61">
        <f t="shared" si="5"/>
        <v>-1.2833693595467996</v>
      </c>
      <c r="AM10" s="61">
        <f>($R$14-Chile!$J$31)*H10</f>
        <v>1.649617334659446</v>
      </c>
      <c r="AN10" s="64">
        <f>(Chile!$J$31-AP!R9)*H10</f>
        <v>4.8783254845388191</v>
      </c>
    </row>
    <row r="11" spans="1:40" x14ac:dyDescent="0.25">
      <c r="A11" s="50">
        <v>9</v>
      </c>
      <c r="B11" s="54">
        <v>16.481684356791586</v>
      </c>
      <c r="C11" s="54">
        <v>18.667764265400894</v>
      </c>
      <c r="D11" s="54">
        <v>17.566543390000174</v>
      </c>
      <c r="E11" s="54">
        <v>18.230983415789797</v>
      </c>
      <c r="F11" s="54">
        <v>14.643517481704885</v>
      </c>
      <c r="G11" s="54">
        <v>14.276185257419456</v>
      </c>
      <c r="H11" s="54">
        <v>19.133898542525639</v>
      </c>
      <c r="I11" s="54">
        <v>23.800158991946404</v>
      </c>
      <c r="J11" s="54">
        <v>24.028205298223416</v>
      </c>
      <c r="K11" s="56">
        <v>23.346153290269353</v>
      </c>
      <c r="M11" s="48" t="s">
        <v>13</v>
      </c>
      <c r="N11" s="41">
        <f t="shared" si="0"/>
        <v>0.14874953266804741</v>
      </c>
      <c r="O11" s="42"/>
      <c r="P11" s="42">
        <f t="shared" si="1"/>
        <v>0.62886255714157835</v>
      </c>
      <c r="Q11" s="42"/>
      <c r="R11" s="43">
        <f t="shared" si="2"/>
        <v>1.1980978571408649</v>
      </c>
      <c r="T11" s="34">
        <v>9</v>
      </c>
      <c r="U11" s="67">
        <f>Chile!$H$31*B11</f>
        <v>0.73248663239289535</v>
      </c>
      <c r="V11" s="61">
        <f>(Chile!H27-Chile!$H$31)*B11</f>
        <v>0.4395674779156622</v>
      </c>
      <c r="W11" s="61">
        <f>(N10-Chile!H27)*B11</f>
        <v>0.57724494868965381</v>
      </c>
      <c r="X11" s="61">
        <f t="shared" si="3"/>
        <v>0.54299835989174017</v>
      </c>
      <c r="Y11" s="61">
        <f>($N$14-Chile!$H$31)*B11</f>
        <v>0.47381406671357579</v>
      </c>
      <c r="Z11" s="61">
        <f>(Chile!$H$31-N10)*B11</f>
        <v>-1.016812426605316</v>
      </c>
      <c r="AA11" s="61"/>
      <c r="AB11" s="61">
        <f>Chile!$I$31*E11</f>
        <v>1.2384166212402272</v>
      </c>
      <c r="AC11" s="61">
        <f>(Chile!I27-Chile!$I$31)*E11</f>
        <v>1.7939068149622074E-2</v>
      </c>
      <c r="AD11" s="61">
        <f>(P10-Chile!I27)*E11</f>
        <v>-0.35344056265400775</v>
      </c>
      <c r="AE11" s="61">
        <f t="shared" si="4"/>
        <v>-1.4109968647795599</v>
      </c>
      <c r="AF11" s="61">
        <f>($P$14-Chile!$I$31)*E11</f>
        <v>1.0754953702751739</v>
      </c>
      <c r="AG11" s="61">
        <f>(Chile!$I$31-P10)*E11</f>
        <v>0.33550149450438566</v>
      </c>
      <c r="AH11" s="61"/>
      <c r="AI11" s="61">
        <f>Chile!$J$31*H11</f>
        <v>-0.22466648649371679</v>
      </c>
      <c r="AJ11" s="61">
        <f>(Chile!J27-Chile!$J$31)*H11</f>
        <v>2.0016155437669618</v>
      </c>
      <c r="AK11" s="61">
        <f>(R10-Chile!J27)*H11</f>
        <v>2.4353056904704689</v>
      </c>
      <c r="AL11" s="61">
        <f t="shared" si="5"/>
        <v>3.3735997174705838</v>
      </c>
      <c r="AM11" s="61">
        <f>($R$14-Chile!$J$31)*H11</f>
        <v>1.0633215167668466</v>
      </c>
      <c r="AN11" s="64">
        <f>(Chile!$J$31-AP!R10)*H11</f>
        <v>-4.521745224241422</v>
      </c>
    </row>
    <row r="12" spans="1:40" x14ac:dyDescent="0.25">
      <c r="A12" s="50">
        <v>10</v>
      </c>
      <c r="B12" s="54">
        <v>0.94665829396561518</v>
      </c>
      <c r="C12" s="54">
        <v>0.81480142463917582</v>
      </c>
      <c r="D12" s="54">
        <v>0.92035552765199824</v>
      </c>
      <c r="E12" s="54">
        <v>1.0874732727893315</v>
      </c>
      <c r="F12" s="54">
        <v>1.0003358198164085</v>
      </c>
      <c r="G12" s="54">
        <v>2.1319715343274077</v>
      </c>
      <c r="H12" s="54">
        <v>1.7713444959387517</v>
      </c>
      <c r="I12" s="54">
        <v>2.2001007060533007</v>
      </c>
      <c r="J12" s="54">
        <v>3.375737578332584</v>
      </c>
      <c r="K12" s="56">
        <v>3.8935885407812356</v>
      </c>
      <c r="M12" s="48" t="s">
        <v>14</v>
      </c>
      <c r="N12" s="41">
        <f t="shared" si="0"/>
        <v>5.0698761911584699E-2</v>
      </c>
      <c r="O12" s="42"/>
      <c r="P12" s="42">
        <f t="shared" si="1"/>
        <v>0.14711588382864652</v>
      </c>
      <c r="Q12" s="42"/>
      <c r="R12" s="43">
        <f t="shared" si="2"/>
        <v>4.7255487520093842E-2</v>
      </c>
      <c r="T12" s="34">
        <v>10</v>
      </c>
      <c r="U12" s="67">
        <f>Chile!$H$31*B12</f>
        <v>4.2071825352482418E-2</v>
      </c>
      <c r="V12" s="61">
        <f>(Chile!H28-Chile!$H$31)*B12</f>
        <v>0.11479951315007178</v>
      </c>
      <c r="W12" s="61">
        <f>(N11-Chile!H28)*B12</f>
        <v>-1.6056359678837895E-2</v>
      </c>
      <c r="X12" s="61">
        <f t="shared" si="3"/>
        <v>7.1528700970985973E-2</v>
      </c>
      <c r="Y12" s="61">
        <f>($N$14-Chile!$H$31)*B12</f>
        <v>2.7214452500247923E-2</v>
      </c>
      <c r="Z12" s="61">
        <f>(Chile!$H$31-N11)*B12</f>
        <v>-9.8743153471233885E-2</v>
      </c>
      <c r="AA12" s="61"/>
      <c r="AB12" s="61">
        <f>Chile!$I$31*E12</f>
        <v>7.3871219421460507E-2</v>
      </c>
      <c r="AC12" s="61">
        <f>(Chile!I28-Chile!$I$31)*E12</f>
        <v>2.5310996534084754E-2</v>
      </c>
      <c r="AD12" s="61">
        <f>(P11-Chile!I28)*E12</f>
        <v>0.58468900719387484</v>
      </c>
      <c r="AE12" s="61">
        <f t="shared" si="4"/>
        <v>0.54584699324526931</v>
      </c>
      <c r="AF12" s="61">
        <f>($P$14-Chile!$I$31)*E12</f>
        <v>6.4153010482690384E-2</v>
      </c>
      <c r="AG12" s="61">
        <f>(Chile!$I$31-P11)*E12</f>
        <v>-0.61000000372795971</v>
      </c>
      <c r="AH12" s="61"/>
      <c r="AI12" s="61">
        <f>Chile!$J$31*H12</f>
        <v>-2.0798779892558839E-2</v>
      </c>
      <c r="AJ12" s="61">
        <f>(Chile!J28-Chile!$J$31)*H12</f>
        <v>0.51760198741467134</v>
      </c>
      <c r="AK12" s="61">
        <f>(R11-Chile!J28)*H12</f>
        <v>1.6254408373203715</v>
      </c>
      <c r="AL12" s="61">
        <f t="shared" si="5"/>
        <v>2.0446045105591808</v>
      </c>
      <c r="AM12" s="61">
        <f>($R$14-Chile!$J$31)*H12</f>
        <v>9.8438314175861574E-2</v>
      </c>
      <c r="AN12" s="64">
        <f>(Chile!$J$31-AP!R11)*H12</f>
        <v>-1.0119353109714159E-2</v>
      </c>
    </row>
    <row r="13" spans="1:40" x14ac:dyDescent="0.25">
      <c r="A13" s="50">
        <v>11</v>
      </c>
      <c r="B13" s="54">
        <v>47.585356583925936</v>
      </c>
      <c r="C13" s="54">
        <v>50.311672583735891</v>
      </c>
      <c r="D13" s="54">
        <v>53.945546520211487</v>
      </c>
      <c r="E13" s="54">
        <v>49.997875247852257</v>
      </c>
      <c r="F13" s="54">
        <v>59.020802415761558</v>
      </c>
      <c r="G13" s="54">
        <v>62.950187263260887</v>
      </c>
      <c r="H13" s="54">
        <v>57.35335685449445</v>
      </c>
      <c r="I13" s="54">
        <v>50.27676951944526</v>
      </c>
      <c r="J13" s="54">
        <v>50.575006359652271</v>
      </c>
      <c r="K13" s="56">
        <v>60.063617693567501</v>
      </c>
      <c r="M13" s="48" t="s">
        <v>15</v>
      </c>
      <c r="N13" s="41">
        <f t="shared" si="0"/>
        <v>0.23157383619423794</v>
      </c>
      <c r="O13" s="42"/>
      <c r="P13" s="42">
        <f t="shared" si="1"/>
        <v>0.1248104531987284</v>
      </c>
      <c r="Q13" s="42"/>
      <c r="R13" s="43">
        <f t="shared" si="2"/>
        <v>0.43800763168423729</v>
      </c>
      <c r="T13" s="34">
        <v>11</v>
      </c>
      <c r="U13" s="67">
        <f>Chile!$H$31*B13</f>
        <v>2.1148104065596964</v>
      </c>
      <c r="V13" s="61">
        <f>(Chile!H29-Chile!$H$31)*B13</f>
        <v>0.34584588051947079</v>
      </c>
      <c r="W13" s="61">
        <f>(N12-Chile!H29)*B13</f>
        <v>-4.8137623152846733E-2</v>
      </c>
      <c r="X13" s="61">
        <f t="shared" si="3"/>
        <v>-1.0702715456050804</v>
      </c>
      <c r="Y13" s="61">
        <f>($N$14-Chile!$H$31)*B13</f>
        <v>1.3679798029717043</v>
      </c>
      <c r="Z13" s="61">
        <f>(Chile!$H$31-N12)*B13</f>
        <v>-0.29770825736662404</v>
      </c>
      <c r="AA13" s="61"/>
      <c r="AB13" s="61">
        <f>Chile!$I$31*E13</f>
        <v>3.3963170456294978</v>
      </c>
      <c r="AC13" s="61">
        <f>(Chile!I29-Chile!$I$31)*E13</f>
        <v>3.3532033418242686</v>
      </c>
      <c r="AD13" s="61">
        <f>(P12-Chile!I29)*E13</f>
        <v>0.60596121918842738</v>
      </c>
      <c r="AE13" s="61">
        <f t="shared" si="4"/>
        <v>1.0096537131179717</v>
      </c>
      <c r="AF13" s="61">
        <f>($P$14-Chile!$I$31)*E13</f>
        <v>2.9495108478947243</v>
      </c>
      <c r="AG13" s="61">
        <f>(Chile!$I$31-P12)*E13</f>
        <v>-3.9591645610126958</v>
      </c>
      <c r="AH13" s="61"/>
      <c r="AI13" s="61">
        <f>Chile!$J$31*H13</f>
        <v>-0.6734318750818854</v>
      </c>
      <c r="AJ13" s="61">
        <f>(Chile!J29-Chile!$J$31)*H13</f>
        <v>-0.59973734146183699</v>
      </c>
      <c r="AK13" s="61">
        <f>(R12-Chile!J29)*H13</f>
        <v>3.9834300556167737</v>
      </c>
      <c r="AL13" s="61">
        <f t="shared" si="5"/>
        <v>0.19641447774899928</v>
      </c>
      <c r="AM13" s="61">
        <f>($R$14-Chile!$J$31)*H13</f>
        <v>3.1872782364059371</v>
      </c>
      <c r="AN13" s="64">
        <f>(Chile!$J$31-AP!R12)*H13</f>
        <v>0.64743175257962859</v>
      </c>
    </row>
    <row r="14" spans="1:40" x14ac:dyDescent="0.25">
      <c r="A14" s="50">
        <v>12</v>
      </c>
      <c r="B14" s="54">
        <v>9.4499219489664892</v>
      </c>
      <c r="C14" s="54">
        <v>11.664738206916633</v>
      </c>
      <c r="D14" s="54">
        <v>12.394833242995951</v>
      </c>
      <c r="E14" s="54">
        <v>11.638276626424789</v>
      </c>
      <c r="F14" s="54">
        <v>11.428626333255716</v>
      </c>
      <c r="G14" s="54">
        <v>14.202255545214953</v>
      </c>
      <c r="H14" s="54">
        <v>13.090855206621034</v>
      </c>
      <c r="I14" s="54">
        <v>17.552529491048677</v>
      </c>
      <c r="J14" s="54">
        <v>17.682023535867298</v>
      </c>
      <c r="K14" s="56">
        <v>18.824749692394381</v>
      </c>
      <c r="M14" s="47" t="s">
        <v>29</v>
      </c>
      <c r="N14" s="44">
        <f t="shared" si="0"/>
        <v>7.3190377451282304E-2</v>
      </c>
      <c r="O14" s="45"/>
      <c r="P14" s="45">
        <f t="shared" si="1"/>
        <v>0.12692195142426213</v>
      </c>
      <c r="Q14" s="45"/>
      <c r="R14" s="46">
        <f t="shared" si="2"/>
        <v>4.3830849651951213E-2</v>
      </c>
      <c r="T14" s="35">
        <v>12</v>
      </c>
      <c r="U14" s="68">
        <f>Chile!$H$31*B14</f>
        <v>0.41997779807752811</v>
      </c>
      <c r="V14" s="23">
        <f>(Chile!H30-Chile!$H$31)*B14</f>
        <v>0.19315351880298565</v>
      </c>
      <c r="W14" s="23">
        <f>(N13-Chile!H30)*B14</f>
        <v>1.5752233605777857</v>
      </c>
      <c r="X14" s="23">
        <f t="shared" si="3"/>
        <v>1.4967113231282847</v>
      </c>
      <c r="Y14" s="23">
        <f>($N$14-Chile!$H$31)*B14</f>
        <v>0.27166555625248656</v>
      </c>
      <c r="Z14" s="23">
        <f>(Chile!$H$31-N13)*B14</f>
        <v>-1.7683768793807713</v>
      </c>
      <c r="AA14" s="23"/>
      <c r="AB14" s="23">
        <f>Chile!$I$31*E14</f>
        <v>0.79057914145613295</v>
      </c>
      <c r="AC14" s="23">
        <f>(Chile!I30-Chile!$I$31)*E14</f>
        <v>0.53224155316895361</v>
      </c>
      <c r="AD14" s="23">
        <f>(P13-Chile!I30)*E14</f>
        <v>0.12975788557115914</v>
      </c>
      <c r="AE14" s="23">
        <f t="shared" si="4"/>
        <v>-2.4574200444966672E-2</v>
      </c>
      <c r="AF14" s="23">
        <f>($P$14-Chile!$I$31)*E14</f>
        <v>0.68657363918507941</v>
      </c>
      <c r="AG14" s="23">
        <f>(Chile!$I$31-P13)*E14</f>
        <v>-0.6619994387401128</v>
      </c>
      <c r="AH14" s="23"/>
      <c r="AI14" s="23">
        <f>Chile!$J$31*H14</f>
        <v>-0.1537102560637551</v>
      </c>
      <c r="AJ14" s="23">
        <f>(Chile!J30-Chile!$J$31)*H14</f>
        <v>-0.10612992926721206</v>
      </c>
      <c r="AK14" s="23">
        <f>(R13-Chile!J30)*H14</f>
        <v>5.9937346711043133</v>
      </c>
      <c r="AL14" s="23">
        <f t="shared" si="5"/>
        <v>5.1601111793964769</v>
      </c>
      <c r="AM14" s="23">
        <f>($R$14-Chile!$J$31)*H14</f>
        <v>0.72749356244062435</v>
      </c>
      <c r="AN14" s="66">
        <f>(Chile!$J$31-AP!R13)*H14</f>
        <v>-4.0458720445265328</v>
      </c>
    </row>
    <row r="15" spans="1:40" x14ac:dyDescent="0.25">
      <c r="A15" s="51">
        <v>13</v>
      </c>
      <c r="B15" s="57">
        <v>260.00060056417055</v>
      </c>
      <c r="C15" s="57">
        <v>265.14166571990518</v>
      </c>
      <c r="D15" s="57">
        <v>270.66466041934865</v>
      </c>
      <c r="E15" s="57">
        <v>279.03014265702228</v>
      </c>
      <c r="F15" s="57">
        <v>279.7292663107246</v>
      </c>
      <c r="G15" s="57">
        <v>299.65900027069415</v>
      </c>
      <c r="H15" s="57">
        <v>314.44519286924179</v>
      </c>
      <c r="I15" s="57">
        <v>286.98265832394526</v>
      </c>
      <c r="J15" s="57">
        <v>309.13325999823525</v>
      </c>
      <c r="K15" s="58">
        <v>328.22759284167233</v>
      </c>
    </row>
    <row r="17" spans="2:17" x14ac:dyDescent="0.25">
      <c r="B17" s="15"/>
      <c r="E17" s="15"/>
    </row>
    <row r="18" spans="2:17" x14ac:dyDescent="0.25">
      <c r="P18" s="15"/>
      <c r="Q18" s="15"/>
    </row>
    <row r="22" spans="2:17" x14ac:dyDescent="0.25">
      <c r="H22" s="15"/>
    </row>
    <row r="23" spans="2:17" x14ac:dyDescent="0.25">
      <c r="H23" s="15"/>
    </row>
    <row r="24" spans="2:17" x14ac:dyDescent="0.25">
      <c r="H24" s="15"/>
    </row>
    <row r="32" spans="2:17" x14ac:dyDescent="0.25">
      <c r="B32" s="19"/>
    </row>
  </sheetData>
  <mergeCells count="4">
    <mergeCell ref="A1:K1"/>
    <mergeCell ref="AB1:AG1"/>
    <mergeCell ref="AI1:AN1"/>
    <mergeCell ref="U1:Z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Normal="100" workbookViewId="0">
      <selection activeCell="L19" sqref="L19"/>
    </sheetView>
  </sheetViews>
  <sheetFormatPr defaultColWidth="9.21875" defaultRowHeight="13.8" x14ac:dyDescent="0.25"/>
  <cols>
    <col min="1" max="1" width="9.21875" style="1"/>
    <col min="2" max="2" width="8.44140625" style="1" bestFit="1" customWidth="1"/>
    <col min="3" max="11" width="9.21875" style="1" bestFit="1" customWidth="1"/>
    <col min="12" max="12" width="9.21875" style="1"/>
    <col min="13" max="13" width="4" style="1" bestFit="1" customWidth="1"/>
    <col min="14" max="14" width="10.77734375" style="1" bestFit="1" customWidth="1"/>
    <col min="15" max="15" width="1.77734375" style="1" customWidth="1"/>
    <col min="16" max="16" width="10.77734375" style="1" bestFit="1" customWidth="1"/>
    <col min="17" max="17" width="1.77734375" style="1" customWidth="1"/>
    <col min="18" max="20" width="10.77734375" style="1" bestFit="1" customWidth="1"/>
    <col min="21" max="21" width="11" style="1" bestFit="1" customWidth="1"/>
    <col min="22" max="23" width="9.21875" style="1" bestFit="1" customWidth="1"/>
    <col min="24" max="24" width="6.21875" style="1" bestFit="1" customWidth="1"/>
    <col min="25" max="25" width="6.44140625" style="1" bestFit="1" customWidth="1"/>
    <col min="26" max="26" width="9.21875" style="1" bestFit="1" customWidth="1"/>
    <col min="27" max="27" width="1.77734375" style="1" customWidth="1"/>
    <col min="28" max="33" width="9.21875" style="1" bestFit="1" customWidth="1"/>
    <col min="34" max="34" width="1.77734375" style="1" customWidth="1"/>
    <col min="35" max="40" width="9.21875" style="1" bestFit="1" customWidth="1"/>
    <col min="41" max="16384" width="9.21875" style="1"/>
  </cols>
  <sheetData>
    <row r="1" spans="1:40" ht="15.6" x14ac:dyDescent="0.25">
      <c r="A1" s="84" t="s">
        <v>52</v>
      </c>
      <c r="B1" s="84" t="s">
        <v>0</v>
      </c>
      <c r="C1" s="84" t="s">
        <v>0</v>
      </c>
      <c r="D1" s="84" t="s">
        <v>0</v>
      </c>
      <c r="E1" s="84" t="s">
        <v>0</v>
      </c>
      <c r="F1" s="84" t="s">
        <v>0</v>
      </c>
      <c r="G1" s="84" t="s">
        <v>0</v>
      </c>
      <c r="H1" s="84" t="s">
        <v>0</v>
      </c>
      <c r="I1" s="84" t="s">
        <v>0</v>
      </c>
      <c r="J1" s="84" t="s">
        <v>0</v>
      </c>
      <c r="K1" s="84" t="s">
        <v>0</v>
      </c>
      <c r="N1" s="2" t="s">
        <v>1</v>
      </c>
      <c r="O1" s="3"/>
      <c r="P1" s="3" t="s">
        <v>2</v>
      </c>
      <c r="Q1" s="3"/>
      <c r="R1" s="4" t="s">
        <v>3</v>
      </c>
      <c r="U1" s="83" t="s">
        <v>1</v>
      </c>
      <c r="V1" s="83"/>
      <c r="W1" s="83"/>
      <c r="X1" s="83"/>
      <c r="Y1" s="83"/>
      <c r="Z1" s="83"/>
      <c r="AA1" s="9"/>
      <c r="AB1" s="83" t="s">
        <v>2</v>
      </c>
      <c r="AC1" s="83"/>
      <c r="AD1" s="83"/>
      <c r="AE1" s="83"/>
      <c r="AF1" s="83"/>
      <c r="AG1" s="83"/>
      <c r="AH1" s="9"/>
      <c r="AI1" s="83" t="s">
        <v>3</v>
      </c>
      <c r="AJ1" s="83"/>
      <c r="AK1" s="83"/>
      <c r="AL1" s="83"/>
      <c r="AM1" s="83"/>
      <c r="AN1" s="83"/>
    </row>
    <row r="2" spans="1:40" ht="15.6" x14ac:dyDescent="0.3">
      <c r="A2" s="52" t="s">
        <v>36</v>
      </c>
      <c r="B2" s="52">
        <v>41275</v>
      </c>
      <c r="C2" s="52">
        <v>41640</v>
      </c>
      <c r="D2" s="52">
        <v>42005</v>
      </c>
      <c r="E2" s="52">
        <v>42370</v>
      </c>
      <c r="F2" s="52">
        <v>42736</v>
      </c>
      <c r="G2" s="52">
        <v>43101</v>
      </c>
      <c r="H2" s="52">
        <v>43466</v>
      </c>
      <c r="I2" s="52">
        <v>43831</v>
      </c>
      <c r="J2" s="52">
        <v>44197</v>
      </c>
      <c r="K2" s="52">
        <v>44562</v>
      </c>
      <c r="M2" s="47" t="s">
        <v>4</v>
      </c>
      <c r="N2" s="38">
        <f t="shared" ref="N2:N14" si="0">(E3-B3)/B3</f>
        <v>-0.30032225333435708</v>
      </c>
      <c r="O2" s="39"/>
      <c r="P2" s="39">
        <f t="shared" ref="P2:P14" si="1">(H3-E3)/E3</f>
        <v>0.21332557978853089</v>
      </c>
      <c r="Q2" s="39"/>
      <c r="R2" s="40">
        <f t="shared" ref="R2:R14" si="2">(K3-H3)/H3</f>
        <v>-0.26515023849526592</v>
      </c>
      <c r="T2" s="9" t="s">
        <v>36</v>
      </c>
      <c r="U2" s="10" t="s">
        <v>30</v>
      </c>
      <c r="V2" s="9" t="s">
        <v>31</v>
      </c>
      <c r="W2" s="9" t="s">
        <v>32</v>
      </c>
      <c r="X2" s="9" t="s">
        <v>33</v>
      </c>
      <c r="Y2" s="11" t="s">
        <v>35</v>
      </c>
      <c r="Z2" s="9" t="s">
        <v>34</v>
      </c>
      <c r="AA2" s="9"/>
      <c r="AB2" s="9" t="s">
        <v>30</v>
      </c>
      <c r="AC2" s="9" t="s">
        <v>31</v>
      </c>
      <c r="AD2" s="9" t="s">
        <v>32</v>
      </c>
      <c r="AE2" s="9" t="s">
        <v>33</v>
      </c>
      <c r="AF2" s="11" t="s">
        <v>35</v>
      </c>
      <c r="AG2" s="9" t="s">
        <v>34</v>
      </c>
      <c r="AH2" s="9"/>
      <c r="AI2" s="9" t="s">
        <v>30</v>
      </c>
      <c r="AJ2" s="9" t="s">
        <v>31</v>
      </c>
      <c r="AK2" s="9" t="s">
        <v>32</v>
      </c>
      <c r="AL2" s="9" t="s">
        <v>33</v>
      </c>
      <c r="AM2" s="11" t="s">
        <v>35</v>
      </c>
      <c r="AN2" s="4" t="s">
        <v>34</v>
      </c>
    </row>
    <row r="3" spans="1:40" x14ac:dyDescent="0.25">
      <c r="A3" s="49">
        <v>1</v>
      </c>
      <c r="B3" s="54">
        <v>9.8129425712374818</v>
      </c>
      <c r="C3" s="54">
        <v>8.1929040093382213</v>
      </c>
      <c r="D3" s="54">
        <v>7.3562220324092396</v>
      </c>
      <c r="E3" s="54">
        <v>6.8658975464028016</v>
      </c>
      <c r="F3" s="54">
        <v>6.8474293331448486</v>
      </c>
      <c r="G3" s="54">
        <v>7.4766511481682558</v>
      </c>
      <c r="H3" s="54">
        <v>8.330569121257831</v>
      </c>
      <c r="I3" s="54">
        <v>8.2230577287265998</v>
      </c>
      <c r="J3" s="54">
        <v>5.9840634475469514</v>
      </c>
      <c r="K3" s="55">
        <v>6.1217167319550194</v>
      </c>
      <c r="M3" s="47" t="s">
        <v>5</v>
      </c>
      <c r="N3" s="41">
        <f t="shared" si="0"/>
        <v>-0.14837932493506975</v>
      </c>
      <c r="O3" s="42"/>
      <c r="P3" s="42">
        <f t="shared" si="1"/>
        <v>0.20514159779128208</v>
      </c>
      <c r="Q3" s="42"/>
      <c r="R3" s="43">
        <f t="shared" si="2"/>
        <v>0.19025556977985913</v>
      </c>
      <c r="T3" s="29">
        <v>1</v>
      </c>
      <c r="U3" s="67">
        <f>Chile!$H$31*B3</f>
        <v>0.43611132832481014</v>
      </c>
      <c r="V3" s="61">
        <f>(Chile!H19-Chile!$H$31)*B3</f>
        <v>-9.7844449147673984E-2</v>
      </c>
      <c r="W3" s="61">
        <f>(N2-Chile!H19)*B3</f>
        <v>-3.2853119040118162</v>
      </c>
      <c r="X3" s="61">
        <f t="shared" ref="X3:X14" si="3">(N2-$N$14)*B3</f>
        <v>-2.894458032947004</v>
      </c>
      <c r="Y3" s="61">
        <f>($N$14-Chile!$H$31)*B3</f>
        <v>-0.48869832021248683</v>
      </c>
      <c r="Z3" s="61">
        <f>(Chile!$H$31-N2)*B3</f>
        <v>3.3831563531594906</v>
      </c>
      <c r="AA3" s="61"/>
      <c r="AB3" s="61">
        <f>Chile!$I$31*E3</f>
        <v>0.46639511688839774</v>
      </c>
      <c r="AC3" s="61">
        <f>(Chile!I19-Chile!$I$31)*E3</f>
        <v>-0.5366653207446026</v>
      </c>
      <c r="AD3" s="61">
        <f>(P2-Chile!I19)*E3</f>
        <v>1.5349417787112343</v>
      </c>
      <c r="AE3" s="61">
        <f t="shared" ref="AE3:AE14" si="4">(P2-$P$14)*E3</f>
        <v>0.70093620205141705</v>
      </c>
      <c r="AF3" s="61">
        <f>($P$14-Chile!$I$31)*E3</f>
        <v>0.29734025591521457</v>
      </c>
      <c r="AG3" s="61">
        <f>(Chile!$I$31-P2)*E3</f>
        <v>-0.99827645796663167</v>
      </c>
      <c r="AH3" s="61"/>
      <c r="AI3" s="61">
        <f>Chile!$J$31*H3</f>
        <v>-9.7815909852681751E-2</v>
      </c>
      <c r="AJ3" s="61">
        <f>(Chile!J19-Chile!$J$31)*H3</f>
        <v>-1.6444172400474224</v>
      </c>
      <c r="AK3" s="61">
        <f>(R2-Chile!J19)*H3</f>
        <v>-0.46661923940270766</v>
      </c>
      <c r="AL3" s="61">
        <f t="shared" ref="AL3:AL14" si="5">(R2-$R$14)*H3</f>
        <v>-1.99095670042074</v>
      </c>
      <c r="AM3" s="61">
        <f>($R$14-Chile!$J$31)*H3</f>
        <v>-0.1200797790293901</v>
      </c>
      <c r="AN3" s="62">
        <f>(Chile!$J$31-AP!R2)*H3</f>
        <v>1.9533411433915036</v>
      </c>
    </row>
    <row r="4" spans="1:40" x14ac:dyDescent="0.25">
      <c r="A4" s="50">
        <v>2</v>
      </c>
      <c r="B4" s="54">
        <v>22.658817356944212</v>
      </c>
      <c r="C4" s="54">
        <v>21.250888652037833</v>
      </c>
      <c r="D4" s="54">
        <v>23.094295672264106</v>
      </c>
      <c r="E4" s="54">
        <v>19.296717333693788</v>
      </c>
      <c r="F4" s="54">
        <v>22.477315466786393</v>
      </c>
      <c r="G4" s="54">
        <v>23.61712764232065</v>
      </c>
      <c r="H4" s="54">
        <v>23.255276759654461</v>
      </c>
      <c r="I4" s="54">
        <v>23.884547925423007</v>
      </c>
      <c r="J4" s="54">
        <v>26.167130035259223</v>
      </c>
      <c r="K4" s="56">
        <v>27.679722689950836</v>
      </c>
      <c r="M4" s="47" t="s">
        <v>6</v>
      </c>
      <c r="N4" s="41">
        <f t="shared" si="0"/>
        <v>-0.13032350032813475</v>
      </c>
      <c r="O4" s="42"/>
      <c r="P4" s="42">
        <f t="shared" si="1"/>
        <v>0.22313617696388691</v>
      </c>
      <c r="Q4" s="42"/>
      <c r="R4" s="43">
        <f t="shared" si="2"/>
        <v>2.6628839732506609E-2</v>
      </c>
      <c r="T4" s="30">
        <v>2</v>
      </c>
      <c r="U4" s="67">
        <f>Chile!$H$31*B4</f>
        <v>1.0070136316470915</v>
      </c>
      <c r="V4" s="61">
        <f>(Chile!H20-Chile!$H$31)*B4</f>
        <v>-5.6318884415713981</v>
      </c>
      <c r="W4" s="61">
        <f>(N3-Chile!H20)*B4</f>
        <v>1.2627747866738828</v>
      </c>
      <c r="X4" s="61">
        <f t="shared" si="3"/>
        <v>-3.2406727310917467</v>
      </c>
      <c r="Y4" s="61">
        <f>($N$14-Chile!$H$31)*B4</f>
        <v>-1.1284409238057684</v>
      </c>
      <c r="Z4" s="61">
        <f>(Chile!$H$31-N3)*B4</f>
        <v>4.3691136548975154</v>
      </c>
      <c r="AA4" s="61"/>
      <c r="AB4" s="61">
        <f>Chile!$I$31*E4</f>
        <v>1.3108111030764991</v>
      </c>
      <c r="AC4" s="61">
        <f>(Chile!I20-Chile!$I$31)*E4</f>
        <v>1.0438194017721165</v>
      </c>
      <c r="AD4" s="61">
        <f>(P3-Chile!I20)*E4</f>
        <v>1.6039289211120564</v>
      </c>
      <c r="AE4" s="61">
        <f t="shared" si="4"/>
        <v>1.8120686711640315</v>
      </c>
      <c r="AF4" s="61">
        <f>($P$14-Chile!$I$31)*E4</f>
        <v>0.83567965172014158</v>
      </c>
      <c r="AG4" s="61">
        <f>(Chile!$I$31-P3)*E4</f>
        <v>-2.6477483228841732</v>
      </c>
      <c r="AH4" s="61"/>
      <c r="AI4" s="61">
        <f>Chile!$J$31*H4</f>
        <v>-0.2730589017402047</v>
      </c>
      <c r="AJ4" s="61">
        <f>(Chile!J20-Chile!$J$31)*H4</f>
        <v>3.9392054192533772</v>
      </c>
      <c r="AK4" s="61">
        <f>(R3-Chile!J20)*H4</f>
        <v>0.7582994127832029</v>
      </c>
      <c r="AL4" s="61">
        <f t="shared" si="5"/>
        <v>5.0327146423052191</v>
      </c>
      <c r="AM4" s="61">
        <f>($R$14-Chile!$J$31)*H4</f>
        <v>-0.33520981026863883</v>
      </c>
      <c r="AN4" s="64">
        <f>(Chile!$J$31-AP!R3)*H4</f>
        <v>1.0905051737608766</v>
      </c>
    </row>
    <row r="5" spans="1:40" x14ac:dyDescent="0.25">
      <c r="A5" s="50">
        <v>3</v>
      </c>
      <c r="B5" s="54">
        <v>11.061529673009533</v>
      </c>
      <c r="C5" s="54">
        <v>10.288820500291433</v>
      </c>
      <c r="D5" s="54">
        <v>8.7574946723567972</v>
      </c>
      <c r="E5" s="54">
        <v>9.6199524070394027</v>
      </c>
      <c r="F5" s="54">
        <v>9.3639485485990583</v>
      </c>
      <c r="G5" s="54">
        <v>10.335728074077867</v>
      </c>
      <c r="H5" s="54">
        <v>11.766511809720717</v>
      </c>
      <c r="I5" s="54">
        <v>9.9831905024272345</v>
      </c>
      <c r="J5" s="54">
        <v>11.343105671308216</v>
      </c>
      <c r="K5" s="56">
        <v>12.079840366912416</v>
      </c>
      <c r="M5" s="48" t="s">
        <v>7</v>
      </c>
      <c r="N5" s="41">
        <f t="shared" si="0"/>
        <v>0.41733624301791977</v>
      </c>
      <c r="O5" s="42"/>
      <c r="P5" s="42">
        <f t="shared" si="1"/>
        <v>9.1675817440816845E-3</v>
      </c>
      <c r="Q5" s="42"/>
      <c r="R5" s="43">
        <f t="shared" si="2"/>
        <v>0.41561347044283742</v>
      </c>
      <c r="T5" s="30">
        <v>3</v>
      </c>
      <c r="U5" s="67">
        <f>Chile!$H$31*B5</f>
        <v>0.4916016132755317</v>
      </c>
      <c r="V5" s="61">
        <f>(Chile!H21-Chile!$H$31)*B5</f>
        <v>-0.66373257750078973</v>
      </c>
      <c r="W5" s="61">
        <f>(N4-Chile!H21)*B5</f>
        <v>-1.2694463017448721</v>
      </c>
      <c r="X5" s="61">
        <f t="shared" si="3"/>
        <v>-1.3822991679931957</v>
      </c>
      <c r="Y5" s="61">
        <f>($N$14-Chile!$H$31)*B5</f>
        <v>-0.55087971125246626</v>
      </c>
      <c r="Z5" s="61">
        <f>(Chile!$H$31-N4)*B5</f>
        <v>1.9331788792456619</v>
      </c>
      <c r="AA5" s="61"/>
      <c r="AB5" s="61">
        <f>Chile!$I$31*E5</f>
        <v>0.65347593625142975</v>
      </c>
      <c r="AC5" s="61">
        <f>(Chile!I21-Chile!$I$31)*E5</f>
        <v>-0.80132931255557871</v>
      </c>
      <c r="AD5" s="61">
        <f>(P4-Chile!I21)*E5</f>
        <v>2.2944127789854627</v>
      </c>
      <c r="AE5" s="61">
        <f t="shared" si="4"/>
        <v>1.0764738256262709</v>
      </c>
      <c r="AF5" s="61">
        <f>($P$14-Chile!$I$31)*E5</f>
        <v>0.41660964080361318</v>
      </c>
      <c r="AG5" s="61">
        <f>(Chile!$I$31-P4)*E5</f>
        <v>-1.4930834664298842</v>
      </c>
      <c r="AH5" s="61"/>
      <c r="AI5" s="61">
        <f>Chile!$J$31*H5</f>
        <v>-0.13816007546509315</v>
      </c>
      <c r="AJ5" s="61">
        <f>(Chile!J21-Chile!$J$31)*H5</f>
        <v>5.7530252726974269E-2</v>
      </c>
      <c r="AK5" s="61">
        <f>(R4-Chile!J21)*H5</f>
        <v>0.39395837992981819</v>
      </c>
      <c r="AL5" s="61">
        <f t="shared" si="5"/>
        <v>0.62109530868238383</v>
      </c>
      <c r="AM5" s="61">
        <f>($R$14-Chile!$J$31)*H5</f>
        <v>-0.1696066760255914</v>
      </c>
      <c r="AN5" s="64">
        <f>(Chile!$J$31-AP!R4)*H5</f>
        <v>1.2142000694462474</v>
      </c>
    </row>
    <row r="6" spans="1:40" x14ac:dyDescent="0.25">
      <c r="A6" s="50">
        <v>4</v>
      </c>
      <c r="B6" s="54">
        <v>1.8493955251590684</v>
      </c>
      <c r="C6" s="54">
        <v>2.5099272166717759</v>
      </c>
      <c r="D6" s="54">
        <v>1.8096822219450406</v>
      </c>
      <c r="E6" s="54">
        <v>2.6212153054831067</v>
      </c>
      <c r="F6" s="54">
        <v>3.1986174096774724</v>
      </c>
      <c r="G6" s="54">
        <v>2.8507538100403296</v>
      </c>
      <c r="H6" s="54">
        <v>2.6452455110649611</v>
      </c>
      <c r="I6" s="54">
        <v>2.9420625282937061</v>
      </c>
      <c r="J6" s="54">
        <v>3.3215864396297685</v>
      </c>
      <c r="K6" s="56">
        <v>3.7446451780920067</v>
      </c>
      <c r="M6" s="48" t="s">
        <v>8</v>
      </c>
      <c r="N6" s="41">
        <f t="shared" si="0"/>
        <v>-4.90287054530337E-2</v>
      </c>
      <c r="O6" s="42"/>
      <c r="P6" s="42">
        <f t="shared" si="1"/>
        <v>0.12559421808599711</v>
      </c>
      <c r="Q6" s="42"/>
      <c r="R6" s="43">
        <f t="shared" si="2"/>
        <v>-7.601673029044155E-2</v>
      </c>
      <c r="T6" s="30">
        <v>4</v>
      </c>
      <c r="U6" s="67">
        <f>Chile!$H$31*B6</f>
        <v>8.2191690537262607E-2</v>
      </c>
      <c r="V6" s="61">
        <f>(Chile!H22-Chile!$H$31)*B6</f>
        <v>0.2407192838460902</v>
      </c>
      <c r="W6" s="61">
        <f>(N5-Chile!H22)*B6</f>
        <v>0.4489088059406855</v>
      </c>
      <c r="X6" s="61">
        <f t="shared" si="3"/>
        <v>0.78173058401748952</v>
      </c>
      <c r="Y6" s="61">
        <f>($N$14-Chile!$H$31)*B6</f>
        <v>-9.2102494230713872E-2</v>
      </c>
      <c r="Z6" s="61">
        <f>(Chile!$H$31-N5)*B6</f>
        <v>-0.6896280897867757</v>
      </c>
      <c r="AA6" s="61"/>
      <c r="AB6" s="61">
        <f>Chile!$I$31*E6</f>
        <v>0.17805713099097401</v>
      </c>
      <c r="AC6" s="61">
        <f>(Chile!I22-Chile!$I$31)*E6</f>
        <v>0.14164603722029245</v>
      </c>
      <c r="AD6" s="61">
        <f>(P5-Chile!I22)*E6</f>
        <v>-0.29567296262941206</v>
      </c>
      <c r="AE6" s="61">
        <f t="shared" si="4"/>
        <v>-0.26754345030244048</v>
      </c>
      <c r="AF6" s="61">
        <f>($P$14-Chile!$I$31)*E6</f>
        <v>0.11351652489332086</v>
      </c>
      <c r="AG6" s="61">
        <f>(Chile!$I$31-P5)*E6</f>
        <v>0.15402692540911958</v>
      </c>
      <c r="AH6" s="61"/>
      <c r="AI6" s="61">
        <f>Chile!$J$31*H6</f>
        <v>-3.1059954329923752E-2</v>
      </c>
      <c r="AJ6" s="61">
        <f>(Chile!J22-Chile!$J$31)*H6</f>
        <v>8.4390135516163728E-2</v>
      </c>
      <c r="AK6" s="61">
        <f>(R5-Chile!J22)*H6</f>
        <v>1.0460694858408055</v>
      </c>
      <c r="AL6" s="61">
        <f t="shared" si="5"/>
        <v>1.1685891286959837</v>
      </c>
      <c r="AM6" s="61">
        <f>($R$14-Chile!$J$31)*H6</f>
        <v>-3.812950733901433E-2</v>
      </c>
      <c r="AN6" s="64">
        <f>(Chile!$J$31-AP!R5)*H6</f>
        <v>0.22296490219515294</v>
      </c>
    </row>
    <row r="7" spans="1:40" x14ac:dyDescent="0.25">
      <c r="A7" s="50">
        <v>5</v>
      </c>
      <c r="B7" s="54">
        <v>9.76464122563908</v>
      </c>
      <c r="C7" s="54">
        <v>8.6842032883095701</v>
      </c>
      <c r="D7" s="54">
        <v>8.5017439548698075</v>
      </c>
      <c r="E7" s="54">
        <v>9.2858935071326716</v>
      </c>
      <c r="F7" s="54">
        <v>9.380702840823524</v>
      </c>
      <c r="G7" s="54">
        <v>9.1357495783772915</v>
      </c>
      <c r="H7" s="54">
        <v>10.452148041390837</v>
      </c>
      <c r="I7" s="54">
        <v>7.4169875994545782</v>
      </c>
      <c r="J7" s="54">
        <v>9.9223265396808049</v>
      </c>
      <c r="K7" s="56">
        <v>9.6576099227726626</v>
      </c>
      <c r="M7" s="48" t="s">
        <v>9</v>
      </c>
      <c r="N7" s="41">
        <f t="shared" si="0"/>
        <v>0.14256261230475131</v>
      </c>
      <c r="O7" s="42"/>
      <c r="P7" s="42">
        <f t="shared" si="1"/>
        <v>5.4785239990584364E-2</v>
      </c>
      <c r="Q7" s="42"/>
      <c r="R7" s="43">
        <f t="shared" si="2"/>
        <v>-0.14522907156433693</v>
      </c>
      <c r="T7" s="30">
        <v>5</v>
      </c>
      <c r="U7" s="67">
        <f>Chile!$H$31*B7</f>
        <v>0.43396469760360967</v>
      </c>
      <c r="V7" s="61">
        <f>(Chile!H23-Chile!$H$31)*B7</f>
        <v>0.2647306296564037</v>
      </c>
      <c r="W7" s="61">
        <f>(N6-Chile!H23)*B7</f>
        <v>-1.1774430457664218</v>
      </c>
      <c r="X7" s="61">
        <f t="shared" si="3"/>
        <v>-0.42641957073717102</v>
      </c>
      <c r="Y7" s="61">
        <f>($N$14-Chile!$H$31)*B7</f>
        <v>-0.48629284537284706</v>
      </c>
      <c r="Z7" s="61">
        <f>(Chile!$H$31-N6)*B7</f>
        <v>0.91271241611001808</v>
      </c>
      <c r="AA7" s="61"/>
      <c r="AB7" s="61">
        <f>Chile!$I$31*E7</f>
        <v>0.63078357321853862</v>
      </c>
      <c r="AC7" s="61">
        <f>(Chile!I23-Chile!$I$31)*E7</f>
        <v>-0.24103192305755003</v>
      </c>
      <c r="AD7" s="61">
        <f>(P6-Chile!I23)*E7</f>
        <v>0.7765028840971766</v>
      </c>
      <c r="AE7" s="61">
        <f t="shared" si="4"/>
        <v>0.13332835213063643</v>
      </c>
      <c r="AF7" s="61">
        <f>($P$14-Chile!$I$31)*E7</f>
        <v>0.40214260890899028</v>
      </c>
      <c r="AG7" s="61">
        <f>(Chile!$I$31-P6)*E7</f>
        <v>-0.53547096103962666</v>
      </c>
      <c r="AH7" s="61"/>
      <c r="AI7" s="61">
        <f>Chile!$J$31*H7</f>
        <v>-0.12272707370912496</v>
      </c>
      <c r="AJ7" s="61">
        <f>(Chile!J23-Chile!$J$31)*H7</f>
        <v>8.8245438746162974E-2</v>
      </c>
      <c r="AK7" s="61">
        <f>(R6-Chile!J23)*H7</f>
        <v>-0.76005648365521228</v>
      </c>
      <c r="AL7" s="61">
        <f t="shared" si="5"/>
        <v>-0.52115007458110862</v>
      </c>
      <c r="AM7" s="61">
        <f>($R$14-Chile!$J$31)*H7</f>
        <v>-0.1506609703279406</v>
      </c>
      <c r="AN7" s="64">
        <f>(Chile!$J$31-AP!R6)*H7</f>
        <v>-2.22523257411867</v>
      </c>
    </row>
    <row r="8" spans="1:40" x14ac:dyDescent="0.25">
      <c r="A8" s="50">
        <v>6</v>
      </c>
      <c r="B8" s="54">
        <v>24.076511804179145</v>
      </c>
      <c r="C8" s="54">
        <v>25.779361465030007</v>
      </c>
      <c r="D8" s="54">
        <v>25.573643598943871</v>
      </c>
      <c r="E8" s="54">
        <v>27.508922222169105</v>
      </c>
      <c r="F8" s="54">
        <v>29.757191556805541</v>
      </c>
      <c r="G8" s="54">
        <v>29.062192612987705</v>
      </c>
      <c r="H8" s="54">
        <v>29.016005127992958</v>
      </c>
      <c r="I8" s="54">
        <v>23.756517053886615</v>
      </c>
      <c r="J8" s="54">
        <v>24.921650015326833</v>
      </c>
      <c r="K8" s="56">
        <v>24.802037642748502</v>
      </c>
      <c r="M8" s="48" t="s">
        <v>10</v>
      </c>
      <c r="N8" s="41">
        <f t="shared" si="0"/>
        <v>0.35590478268827158</v>
      </c>
      <c r="O8" s="42"/>
      <c r="P8" s="42">
        <f t="shared" si="1"/>
        <v>0.15326728471248979</v>
      </c>
      <c r="Q8" s="42"/>
      <c r="R8" s="43">
        <f t="shared" si="2"/>
        <v>-0.20292810349772866</v>
      </c>
      <c r="T8" s="30">
        <v>6</v>
      </c>
      <c r="U8" s="67">
        <f>Chile!$H$31*B8</f>
        <v>1.0700194633896047</v>
      </c>
      <c r="V8" s="61">
        <f>(Chile!H24-Chile!$H$31)*B8</f>
        <v>2.2606879038374612E-2</v>
      </c>
      <c r="W8" s="61">
        <f>(N7-Chile!H24)*B8</f>
        <v>2.3397840755619805</v>
      </c>
      <c r="X8" s="61">
        <f t="shared" si="3"/>
        <v>3.5614350527250078</v>
      </c>
      <c r="Y8" s="61">
        <f>($N$14-Chile!$H$31)*B8</f>
        <v>-1.1990440981246528</v>
      </c>
      <c r="Z8" s="61">
        <f>(Chile!$H$31-N7)*B8</f>
        <v>-2.3623909546003552</v>
      </c>
      <c r="AA8" s="61"/>
      <c r="AB8" s="61">
        <f>Chile!$I$31*E8</f>
        <v>1.8686598377810548</v>
      </c>
      <c r="AC8" s="61">
        <f>(Chile!I24-Chile!$I$31)*E8</f>
        <v>-0.47822676582853524</v>
      </c>
      <c r="AD8" s="61">
        <f>(P7-Chile!I24)*E8</f>
        <v>0.11664983387133415</v>
      </c>
      <c r="AE8" s="61">
        <f t="shared" si="4"/>
        <v>-1.552901142406121</v>
      </c>
      <c r="AF8" s="61">
        <f>($P$14-Chile!$I$31)*E8</f>
        <v>1.1913242104489199</v>
      </c>
      <c r="AG8" s="61">
        <f>(Chile!$I$31-P7)*E8</f>
        <v>0.36157693195720109</v>
      </c>
      <c r="AH8" s="61"/>
      <c r="AI8" s="61">
        <f>Chile!$J$31*H8</f>
        <v>-0.34070024515397901</v>
      </c>
      <c r="AJ8" s="61">
        <f>(Chile!J24-Chile!$J$31)*H8</f>
        <v>-0.22680088259029135</v>
      </c>
      <c r="AK8" s="61">
        <f>(R7-Chile!J24)*H8</f>
        <v>-3.6464663575001861</v>
      </c>
      <c r="AL8" s="61">
        <f t="shared" si="5"/>
        <v>-3.4550202471936755</v>
      </c>
      <c r="AM8" s="61">
        <f>($R$14-Chile!$J$31)*H8</f>
        <v>-0.41824699289680228</v>
      </c>
      <c r="AN8" s="64">
        <f>(Chile!$J$31-AP!R7)*H8</f>
        <v>-1.72510355194107</v>
      </c>
    </row>
    <row r="9" spans="1:40" x14ac:dyDescent="0.25">
      <c r="A9" s="50">
        <v>7</v>
      </c>
      <c r="B9" s="54">
        <v>4.8135012185702815</v>
      </c>
      <c r="C9" s="54">
        <v>6.1313562720699117</v>
      </c>
      <c r="D9" s="54">
        <v>6.8580772196253443</v>
      </c>
      <c r="E9" s="54">
        <v>6.5266493237352678</v>
      </c>
      <c r="F9" s="54">
        <v>7.1968652042724441</v>
      </c>
      <c r="G9" s="54">
        <v>8.0267948152901027</v>
      </c>
      <c r="H9" s="54">
        <v>7.5269711438547802</v>
      </c>
      <c r="I9" s="54">
        <v>4.4442022057495114</v>
      </c>
      <c r="J9" s="54">
        <v>4.6317536738123275</v>
      </c>
      <c r="K9" s="56">
        <v>5.9995371645502003</v>
      </c>
      <c r="M9" s="48" t="s">
        <v>11</v>
      </c>
      <c r="N9" s="41">
        <f t="shared" si="0"/>
        <v>0.21433409102112833</v>
      </c>
      <c r="O9" s="42"/>
      <c r="P9" s="42">
        <f t="shared" si="1"/>
        <v>2.4258033094964028E-2</v>
      </c>
      <c r="Q9" s="42"/>
      <c r="R9" s="43">
        <f t="shared" si="2"/>
        <v>-0.23846788921023854</v>
      </c>
      <c r="T9" s="30">
        <v>7</v>
      </c>
      <c r="U9" s="67">
        <f>Chile!$H$31*B9</f>
        <v>0.21392384548104523</v>
      </c>
      <c r="V9" s="61">
        <f>(Chile!H25-Chile!$H$31)*B9</f>
        <v>0.82792271877823043</v>
      </c>
      <c r="W9" s="61">
        <f>(N8-Chile!H25)*B9</f>
        <v>0.67130154090571081</v>
      </c>
      <c r="X9" s="61">
        <f t="shared" si="3"/>
        <v>1.7389433798947311</v>
      </c>
      <c r="Y9" s="61">
        <f>($N$14-Chile!$H$31)*B9</f>
        <v>-0.23971912021078984</v>
      </c>
      <c r="Z9" s="61">
        <f>(Chile!$H$31-N8)*B9</f>
        <v>-1.4992242596839411</v>
      </c>
      <c r="AA9" s="61"/>
      <c r="AB9" s="61">
        <f>Chile!$I$31*E9</f>
        <v>0.44335024716876398</v>
      </c>
      <c r="AC9" s="61">
        <f>(Chile!I25-Chile!$I$31)*E9</f>
        <v>0.58249373314763964</v>
      </c>
      <c r="AD9" s="61">
        <f>(P8-Chile!I25)*E9</f>
        <v>-2.552216019689138E-2</v>
      </c>
      <c r="AE9" s="61">
        <f t="shared" si="4"/>
        <v>0.27432308204731948</v>
      </c>
      <c r="AF9" s="61">
        <f>($P$14-Chile!$I$31)*E9</f>
        <v>0.28264849090342881</v>
      </c>
      <c r="AG9" s="61">
        <f>(Chile!$I$31-P8)*E9</f>
        <v>-0.55697157295074828</v>
      </c>
      <c r="AH9" s="61"/>
      <c r="AI9" s="61">
        <f>Chile!$J$31*H9</f>
        <v>-8.8380219905055971E-2</v>
      </c>
      <c r="AJ9" s="61">
        <f>(Chile!J25-Chile!$J$31)*H9</f>
        <v>-0.70828004224813135</v>
      </c>
      <c r="AK9" s="61">
        <f>(R8-Chile!J25)*H9</f>
        <v>-0.73077371715139261</v>
      </c>
      <c r="AL9" s="61">
        <f t="shared" si="5"/>
        <v>-1.3305573267358446</v>
      </c>
      <c r="AM9" s="61">
        <f>($R$14-Chile!$J$31)*H9</f>
        <v>-0.10849643266367946</v>
      </c>
      <c r="AN9" s="64">
        <f>(Chile!$J$31-AP!R8)*H9</f>
        <v>2.2976461361889462</v>
      </c>
    </row>
    <row r="10" spans="1:40" x14ac:dyDescent="0.25">
      <c r="A10" s="50">
        <v>8</v>
      </c>
      <c r="B10" s="54">
        <v>8.5248014942700241</v>
      </c>
      <c r="C10" s="54">
        <v>9.3406547392379728</v>
      </c>
      <c r="D10" s="54">
        <v>8.891254938172791</v>
      </c>
      <c r="E10" s="54">
        <v>10.351957073679946</v>
      </c>
      <c r="F10" s="54">
        <v>9.6523215180775601</v>
      </c>
      <c r="G10" s="54">
        <v>10.06350599200224</v>
      </c>
      <c r="H10" s="54">
        <v>10.603075190970921</v>
      </c>
      <c r="I10" s="54">
        <v>8.4460239482815194</v>
      </c>
      <c r="J10" s="54">
        <v>7.2985941634645428</v>
      </c>
      <c r="K10" s="56">
        <v>8.0745822310426387</v>
      </c>
      <c r="M10" s="48" t="s">
        <v>12</v>
      </c>
      <c r="N10" s="41">
        <f t="shared" si="0"/>
        <v>-6.9146524862949615E-2</v>
      </c>
      <c r="O10" s="42"/>
      <c r="P10" s="42">
        <f t="shared" si="1"/>
        <v>7.020909726827804E-4</v>
      </c>
      <c r="Q10" s="42"/>
      <c r="R10" s="43">
        <f t="shared" si="2"/>
        <v>0.12250599595463957</v>
      </c>
      <c r="T10" s="30">
        <v>8</v>
      </c>
      <c r="U10" s="67">
        <f>Chile!$H$31*B10</f>
        <v>0.37886316733050956</v>
      </c>
      <c r="V10" s="61">
        <f>(Chile!H26-Chile!$H$31)*B10</f>
        <v>-5.1232174460350451E-2</v>
      </c>
      <c r="W10" s="61">
        <f>(N9-Chile!H26)*B10</f>
        <v>1.4995245865397631</v>
      </c>
      <c r="X10" s="61">
        <f t="shared" si="3"/>
        <v>1.8728394977421474</v>
      </c>
      <c r="Y10" s="61">
        <f>($N$14-Chile!$H$31)*B10</f>
        <v>-0.42454708566273502</v>
      </c>
      <c r="Z10" s="61">
        <f>(Chile!$H$31-N9)*B10</f>
        <v>-1.4482924120794125</v>
      </c>
      <c r="AA10" s="61"/>
      <c r="AB10" s="61">
        <f>Chile!$I$31*E10</f>
        <v>0.70320044783251767</v>
      </c>
      <c r="AC10" s="61">
        <f>(Chile!I26-Chile!$I$31)*E10</f>
        <v>-0.35291139076091993</v>
      </c>
      <c r="AD10" s="61">
        <f>(P9-Chile!I26)*E10</f>
        <v>-9.9170939780622636E-2</v>
      </c>
      <c r="AE10" s="61">
        <f t="shared" si="4"/>
        <v>-0.90039277279740926</v>
      </c>
      <c r="AF10" s="61">
        <f>($P$14-Chile!$I$31)*E10</f>
        <v>0.4483104422558668</v>
      </c>
      <c r="AG10" s="61">
        <f>(Chile!$I$31-P9)*E10</f>
        <v>0.45208233054154257</v>
      </c>
      <c r="AH10" s="61"/>
      <c r="AI10" s="61">
        <f>Chile!$J$31*H10</f>
        <v>-0.12449923071817919</v>
      </c>
      <c r="AJ10" s="61">
        <f>(Chile!J26-Chile!$J$31)*H10</f>
        <v>0.49163607092566597</v>
      </c>
      <c r="AK10" s="61">
        <f>(R9-Chile!J26)*H10</f>
        <v>-2.8956298001357692</v>
      </c>
      <c r="AL10" s="61">
        <f t="shared" si="5"/>
        <v>-2.2511572413986256</v>
      </c>
      <c r="AM10" s="61">
        <f>($R$14-Chile!$J$31)*H10</f>
        <v>-0.15283648781147788</v>
      </c>
      <c r="AN10" s="64">
        <f>(Chile!$J$31-AP!R9)*H10</f>
        <v>1.742531100805039</v>
      </c>
    </row>
    <row r="11" spans="1:40" x14ac:dyDescent="0.25">
      <c r="A11" s="50">
        <v>9</v>
      </c>
      <c r="B11" s="54">
        <v>6.6033540005759788</v>
      </c>
      <c r="C11" s="54">
        <v>6.3572932380531917</v>
      </c>
      <c r="D11" s="54">
        <v>5.2282829512100415</v>
      </c>
      <c r="E11" s="54">
        <v>6.1467550189962941</v>
      </c>
      <c r="F11" s="54">
        <v>6.01669393302772</v>
      </c>
      <c r="G11" s="54">
        <v>4.7915908373180764</v>
      </c>
      <c r="H11" s="54">
        <v>6.1510706002064239</v>
      </c>
      <c r="I11" s="54">
        <v>6.9442694207939759</v>
      </c>
      <c r="J11" s="54">
        <v>5.6208503120986562</v>
      </c>
      <c r="K11" s="56">
        <v>6.9046136302720145</v>
      </c>
      <c r="M11" s="48" t="s">
        <v>13</v>
      </c>
      <c r="N11" s="41">
        <f t="shared" si="0"/>
        <v>-1.2708576354666004E-2</v>
      </c>
      <c r="O11" s="42"/>
      <c r="P11" s="42">
        <f t="shared" si="1"/>
        <v>2.0821718924746873</v>
      </c>
      <c r="Q11" s="42"/>
      <c r="R11" s="43">
        <f t="shared" si="2"/>
        <v>-0.63109255289510269</v>
      </c>
      <c r="T11" s="30">
        <v>9</v>
      </c>
      <c r="U11" s="67">
        <f>Chile!$H$31*B11</f>
        <v>0.29346930991230458</v>
      </c>
      <c r="V11" s="61">
        <f>(Chile!H27-Chile!$H$31)*B11</f>
        <v>0.17611183426294671</v>
      </c>
      <c r="W11" s="61">
        <f>(N10-Chile!H27)*B11</f>
        <v>-0.92618012575493602</v>
      </c>
      <c r="X11" s="61">
        <f t="shared" si="3"/>
        <v>-0.42121198927448517</v>
      </c>
      <c r="Y11" s="61">
        <f>($N$14-Chile!$H$31)*B11</f>
        <v>-0.32885630221750417</v>
      </c>
      <c r="Z11" s="61">
        <f>(Chile!$H$31-N10)*B11</f>
        <v>0.75006829149198928</v>
      </c>
      <c r="AA11" s="61"/>
      <c r="AB11" s="61">
        <f>Chile!$I$31*E11</f>
        <v>0.41754432049035045</v>
      </c>
      <c r="AC11" s="61">
        <f>(Chile!I27-Chile!$I$31)*E11</f>
        <v>6.0483329214870603E-3</v>
      </c>
      <c r="AD11" s="61">
        <f>(P10-Chile!I27)*E11</f>
        <v>-0.41927707220170757</v>
      </c>
      <c r="AE11" s="61">
        <f t="shared" si="4"/>
        <v>-0.67942521221682139</v>
      </c>
      <c r="AF11" s="61">
        <f>($P$14-Chile!$I$31)*E11</f>
        <v>0.26619647293660087</v>
      </c>
      <c r="AG11" s="61">
        <f>(Chile!$I$31-P10)*E11</f>
        <v>0.41322873928022053</v>
      </c>
      <c r="AH11" s="61"/>
      <c r="AI11" s="61">
        <f>Chile!$J$31*H11</f>
        <v>-7.2224665394340568E-2</v>
      </c>
      <c r="AJ11" s="61">
        <f>(Chile!J27-Chile!$J$31)*H11</f>
        <v>0.64346941616823172</v>
      </c>
      <c r="AK11" s="61">
        <f>(R10-Chile!J27)*H11</f>
        <v>0.18229827929169939</v>
      </c>
      <c r="AL11" s="61">
        <f t="shared" si="5"/>
        <v>0.91443140951305224</v>
      </c>
      <c r="AM11" s="61">
        <f>($R$14-Chile!$J$31)*H11</f>
        <v>-8.8663714053121179E-2</v>
      </c>
      <c r="AN11" s="64">
        <f>(Chile!$J$31-AP!R10)*H11</f>
        <v>-1.4536281797793975</v>
      </c>
    </row>
    <row r="12" spans="1:40" x14ac:dyDescent="0.25">
      <c r="A12" s="50">
        <v>10</v>
      </c>
      <c r="B12" s="54">
        <v>0.47776365490683587</v>
      </c>
      <c r="C12" s="54">
        <v>0.30669893839555501</v>
      </c>
      <c r="D12" s="54">
        <v>0.62507107191544142</v>
      </c>
      <c r="E12" s="54">
        <v>0.47169195901896804</v>
      </c>
      <c r="F12" s="54">
        <v>0.78886059682296106</v>
      </c>
      <c r="G12" s="54">
        <v>1.7003955870444338</v>
      </c>
      <c r="H12" s="54">
        <v>1.4538356979945855</v>
      </c>
      <c r="I12" s="54">
        <v>0.7889839814352575</v>
      </c>
      <c r="J12" s="54">
        <v>0.8384357267509942</v>
      </c>
      <c r="K12" s="56">
        <v>0.53633081585714903</v>
      </c>
      <c r="M12" s="48" t="s">
        <v>14</v>
      </c>
      <c r="N12" s="41">
        <f t="shared" si="0"/>
        <v>2.4402959966550224E-2</v>
      </c>
      <c r="O12" s="42"/>
      <c r="P12" s="42">
        <f t="shared" si="1"/>
        <v>7.1246412555248217E-2</v>
      </c>
      <c r="Q12" s="42"/>
      <c r="R12" s="43">
        <f t="shared" si="2"/>
        <v>-2.2456905405883267E-2</v>
      </c>
      <c r="T12" s="30">
        <v>10</v>
      </c>
      <c r="U12" s="67">
        <f>Chile!$H$31*B12</f>
        <v>2.1232993126592908E-2</v>
      </c>
      <c r="V12" s="61">
        <f>(Chile!H28-Chile!$H$31)*B12</f>
        <v>5.7937521208783531E-2</v>
      </c>
      <c r="W12" s="61">
        <f>(N11-Chile!H28)*B12</f>
        <v>-8.5242210223244255E-2</v>
      </c>
      <c r="X12" s="61">
        <f t="shared" si="3"/>
        <v>-3.511388083921897E-3</v>
      </c>
      <c r="Y12" s="61">
        <f>($N$14-Chile!$H$31)*B12</f>
        <v>-2.3793300930538837E-2</v>
      </c>
      <c r="Z12" s="61">
        <f>(Chile!$H$31-N11)*B12</f>
        <v>2.7304689014460731E-2</v>
      </c>
      <c r="AA12" s="61"/>
      <c r="AB12" s="61">
        <f>Chile!$I$31*E12</f>
        <v>3.2041670426210943E-2</v>
      </c>
      <c r="AC12" s="61">
        <f>(Chile!I28-Chile!$I$31)*E12</f>
        <v>1.0978654683863302E-2</v>
      </c>
      <c r="AD12" s="61">
        <f>(P11-Chile!I28)*E12</f>
        <v>0.9391234138655431</v>
      </c>
      <c r="AE12" s="61">
        <f t="shared" si="4"/>
        <v>0.92967458520000357</v>
      </c>
      <c r="AF12" s="61">
        <f>($P$14-Chile!$I$31)*E12</f>
        <v>2.0427483349402812E-2</v>
      </c>
      <c r="AG12" s="61">
        <f>(Chile!$I$31-P11)*E12</f>
        <v>-0.95010206854940649</v>
      </c>
      <c r="AH12" s="61"/>
      <c r="AI12" s="61">
        <f>Chile!$J$31*H12</f>
        <v>-1.7070653817968323E-2</v>
      </c>
      <c r="AJ12" s="61">
        <f>(Chile!J28-Chile!$J$31)*H12</f>
        <v>0.42482320541357477</v>
      </c>
      <c r="AK12" s="61">
        <f>(R11-Chile!J28)*H12</f>
        <v>-1.3252574337330429</v>
      </c>
      <c r="AL12" s="61">
        <f t="shared" si="5"/>
        <v>-0.87947812474249321</v>
      </c>
      <c r="AM12" s="61">
        <f>($R$14-Chile!$J$31)*H12</f>
        <v>-2.0956103576975027E-2</v>
      </c>
      <c r="AN12" s="64">
        <f>(Chile!$J$31-AP!R11)*H12</f>
        <v>-8.3054859318701726E-3</v>
      </c>
    </row>
    <row r="13" spans="1:40" x14ac:dyDescent="0.25">
      <c r="A13" s="50">
        <v>11</v>
      </c>
      <c r="B13" s="54">
        <v>23.034467215158024</v>
      </c>
      <c r="C13" s="54">
        <v>24.622460830521064</v>
      </c>
      <c r="D13" s="54">
        <v>22.913440746470087</v>
      </c>
      <c r="E13" s="54">
        <v>23.596576396460339</v>
      </c>
      <c r="F13" s="54">
        <v>25.463523503027087</v>
      </c>
      <c r="G13" s="54">
        <v>26.84734208031767</v>
      </c>
      <c r="H13" s="54">
        <v>25.277747813293985</v>
      </c>
      <c r="I13" s="54">
        <v>20.411093934463761</v>
      </c>
      <c r="J13" s="54">
        <v>23.113261560825791</v>
      </c>
      <c r="K13" s="56">
        <v>24.710087821777069</v>
      </c>
      <c r="M13" s="48" t="s">
        <v>15</v>
      </c>
      <c r="N13" s="41">
        <f t="shared" si="0"/>
        <v>-3.435727155597245E-2</v>
      </c>
      <c r="O13" s="42"/>
      <c r="P13" s="42">
        <f t="shared" si="1"/>
        <v>4.4504400510544294E-2</v>
      </c>
      <c r="Q13" s="42"/>
      <c r="R13" s="43">
        <f t="shared" si="2"/>
        <v>0.21465460591693616</v>
      </c>
      <c r="T13" s="30">
        <v>11</v>
      </c>
      <c r="U13" s="67">
        <f>Chile!$H$31*B13</f>
        <v>1.0237084362341311</v>
      </c>
      <c r="V13" s="61">
        <f>(Chile!H29-Chile!$H$31)*B13</f>
        <v>0.16741233371390149</v>
      </c>
      <c r="W13" s="61">
        <f>(N12-Chile!H29)*B13</f>
        <v>-0.62901158864571782</v>
      </c>
      <c r="X13" s="61">
        <f t="shared" si="3"/>
        <v>0.68554955933233874</v>
      </c>
      <c r="Y13" s="61">
        <f>($N$14-Chile!$H$31)*B13</f>
        <v>-1.147148814264155</v>
      </c>
      <c r="Z13" s="61">
        <f>(Chile!$H$31-N12)*B13</f>
        <v>0.46159925493181631</v>
      </c>
      <c r="AA13" s="61"/>
      <c r="AB13" s="61">
        <f>Chile!$I$31*E13</f>
        <v>1.6028972078616388</v>
      </c>
      <c r="AC13" s="61">
        <f>(Chile!I29-Chile!$I$31)*E13</f>
        <v>1.5825496270788302</v>
      </c>
      <c r="AD13" s="61">
        <f>(P12-Chile!I29)*E13</f>
        <v>-1.5042754181068232</v>
      </c>
      <c r="AE13" s="61">
        <f t="shared" si="4"/>
        <v>-0.94361870699822625</v>
      </c>
      <c r="AF13" s="61">
        <f>($P$14-Chile!$I$31)*E13</f>
        <v>1.0218929159702332</v>
      </c>
      <c r="AG13" s="61">
        <f>(Chile!$I$31-P12)*E13</f>
        <v>-7.8274208972006903E-2</v>
      </c>
      <c r="AH13" s="61"/>
      <c r="AI13" s="61">
        <f>Chile!$J$31*H13</f>
        <v>-0.29680636045315656</v>
      </c>
      <c r="AJ13" s="61">
        <f>(Chile!J29-Chile!$J$31)*H13</f>
        <v>-0.2643264510244564</v>
      </c>
      <c r="AK13" s="61">
        <f>(R12-Chile!J29)*H13</f>
        <v>-6.5271800393026606E-3</v>
      </c>
      <c r="AL13" s="61">
        <f t="shared" si="5"/>
        <v>9.3508794551969365E-2</v>
      </c>
      <c r="AM13" s="61">
        <f>($R$14-Chile!$J$31)*H13</f>
        <v>-0.3643624256157284</v>
      </c>
      <c r="AN13" s="64">
        <f>(Chile!$J$31-AP!R12)*H13</f>
        <v>0.28534714383931165</v>
      </c>
    </row>
    <row r="14" spans="1:40" x14ac:dyDescent="0.25">
      <c r="A14" s="50">
        <v>12</v>
      </c>
      <c r="B14" s="54">
        <v>9.3772710175787761</v>
      </c>
      <c r="C14" s="54">
        <v>9.8335583662854926</v>
      </c>
      <c r="D14" s="54">
        <v>9.9914252561147396</v>
      </c>
      <c r="E14" s="54">
        <v>9.055093570773872</v>
      </c>
      <c r="F14" s="54">
        <v>8.101421197434286</v>
      </c>
      <c r="G14" s="54">
        <v>8.5165402390253693</v>
      </c>
      <c r="H14" s="54">
        <v>9.4580850817080471</v>
      </c>
      <c r="I14" s="54">
        <v>8.9767240150891023</v>
      </c>
      <c r="J14" s="54">
        <v>9.7280200068010085</v>
      </c>
      <c r="K14" s="56">
        <v>11.488306607650941</v>
      </c>
      <c r="M14" s="47" t="s">
        <v>29</v>
      </c>
      <c r="N14" s="44">
        <f t="shared" si="0"/>
        <v>-5.3589421833378833E-3</v>
      </c>
      <c r="O14" s="45"/>
      <c r="P14" s="45">
        <f t="shared" si="1"/>
        <v>0.11123605728776866</v>
      </c>
      <c r="Q14" s="45"/>
      <c r="R14" s="46">
        <f t="shared" si="2"/>
        <v>-2.6156158806251141E-2</v>
      </c>
      <c r="T14" s="31">
        <v>12</v>
      </c>
      <c r="U14" s="68">
        <f>Chile!$H$31*B14</f>
        <v>0.41674901181270291</v>
      </c>
      <c r="V14" s="23">
        <f>(Chile!H30-Chile!$H$31)*B14</f>
        <v>0.1916685559516908</v>
      </c>
      <c r="W14" s="23">
        <f>(N13-Chile!H30)*B14</f>
        <v>-0.93059501456929772</v>
      </c>
      <c r="X14" s="23">
        <f t="shared" si="3"/>
        <v>-0.27192519358420947</v>
      </c>
      <c r="Y14" s="23">
        <f>($N$14-Chile!$H$31)*B14</f>
        <v>-0.46700126503339756</v>
      </c>
      <c r="Z14" s="23">
        <f>(Chile!$H$31-N13)*B14</f>
        <v>0.73892645861760708</v>
      </c>
      <c r="AA14" s="23"/>
      <c r="AB14" s="23">
        <f>Chile!$I$31*E14</f>
        <v>0.61510551181893403</v>
      </c>
      <c r="AC14" s="23">
        <f>(Chile!I30-Chile!$I$31)*E14</f>
        <v>0.41410745086228573</v>
      </c>
      <c r="AD14" s="23">
        <f>(P13-Chile!I30)*E14</f>
        <v>-0.62622145174704469</v>
      </c>
      <c r="AE14" s="23">
        <f t="shared" si="4"/>
        <v>-0.6042613962505331</v>
      </c>
      <c r="AF14" s="23">
        <f>($P$14-Chile!$I$31)*E14</f>
        <v>0.39214739536577398</v>
      </c>
      <c r="AG14" s="23">
        <f>(Chile!$I$31-P13)*E14</f>
        <v>0.21211400088475901</v>
      </c>
      <c r="AH14" s="23"/>
      <c r="AI14" s="23">
        <f>Chile!$J$31*H14</f>
        <v>-0.11105498127019442</v>
      </c>
      <c r="AJ14" s="23">
        <f>(Chile!J30-Chile!$J$31)*H14</f>
        <v>-7.6678405259364438E-2</v>
      </c>
      <c r="AK14" s="23">
        <f>(R13-Chile!J30)*H14</f>
        <v>2.2179549124724525</v>
      </c>
      <c r="AL14" s="23">
        <f t="shared" si="5"/>
        <v>2.2776087013430844</v>
      </c>
      <c r="AM14" s="23">
        <f>($R$14-Chile!$J$31)*H14</f>
        <v>-0.13633219412999606</v>
      </c>
      <c r="AN14" s="66">
        <f>(Chile!$J$31-AP!R13)*H14</f>
        <v>-2.9231246868792748</v>
      </c>
    </row>
    <row r="15" spans="1:40" x14ac:dyDescent="0.25">
      <c r="A15" s="51">
        <v>13</v>
      </c>
      <c r="B15" s="57">
        <v>132.05499675722842</v>
      </c>
      <c r="C15" s="57">
        <v>133.29812751624203</v>
      </c>
      <c r="D15" s="57">
        <v>129.6006343362973</v>
      </c>
      <c r="E15" s="57">
        <v>131.34732166458556</v>
      </c>
      <c r="F15" s="57">
        <v>138.24489110849888</v>
      </c>
      <c r="G15" s="57">
        <v>142.42437241696999</v>
      </c>
      <c r="H15" s="57">
        <v>145.95787986186238</v>
      </c>
      <c r="I15" s="57">
        <v>126.46885019618844</v>
      </c>
      <c r="J15" s="57">
        <v>133.08221720747838</v>
      </c>
      <c r="K15" s="58">
        <v>142.14018237717178</v>
      </c>
    </row>
    <row r="17" spans="2:17" x14ac:dyDescent="0.25">
      <c r="B17" s="15"/>
      <c r="E17" s="15"/>
    </row>
    <row r="18" spans="2:17" x14ac:dyDescent="0.25">
      <c r="P18" s="15"/>
      <c r="Q18" s="15"/>
    </row>
    <row r="22" spans="2:17" x14ac:dyDescent="0.25">
      <c r="H22" s="15"/>
    </row>
    <row r="23" spans="2:17" x14ac:dyDescent="0.25">
      <c r="H23" s="15"/>
    </row>
    <row r="24" spans="2:17" x14ac:dyDescent="0.25">
      <c r="H24" s="15"/>
    </row>
    <row r="32" spans="2:17" x14ac:dyDescent="0.25">
      <c r="B32" s="19"/>
    </row>
  </sheetData>
  <mergeCells count="4">
    <mergeCell ref="A1:K1"/>
    <mergeCell ref="AB1:AG1"/>
    <mergeCell ref="AI1:AN1"/>
    <mergeCell ref="U1:Z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Normal="100" workbookViewId="0">
      <selection activeCell="L19" sqref="L19"/>
    </sheetView>
  </sheetViews>
  <sheetFormatPr defaultColWidth="9.21875" defaultRowHeight="13.8" x14ac:dyDescent="0.25"/>
  <cols>
    <col min="1" max="1" width="9.21875" style="1"/>
    <col min="2" max="2" width="8.44140625" style="1" bestFit="1" customWidth="1"/>
    <col min="3" max="3" width="10" style="1" bestFit="1" customWidth="1"/>
    <col min="4" max="4" width="9.21875" style="1" bestFit="1" customWidth="1"/>
    <col min="5" max="5" width="10" style="1" bestFit="1" customWidth="1"/>
    <col min="6" max="6" width="9.21875" style="1" bestFit="1" customWidth="1"/>
    <col min="7" max="7" width="10" style="1" bestFit="1" customWidth="1"/>
    <col min="8" max="11" width="9.21875" style="1" bestFit="1" customWidth="1"/>
    <col min="12" max="12" width="9.21875" style="1"/>
    <col min="13" max="13" width="4" style="1" bestFit="1" customWidth="1"/>
    <col min="14" max="14" width="10.77734375" style="1" bestFit="1" customWidth="1"/>
    <col min="15" max="15" width="1.77734375" style="1" customWidth="1"/>
    <col min="16" max="16" width="10.77734375" style="1" bestFit="1" customWidth="1"/>
    <col min="17" max="17" width="1.77734375" style="1" customWidth="1"/>
    <col min="18" max="20" width="10.77734375" style="1" bestFit="1" customWidth="1"/>
    <col min="21" max="21" width="11" style="1" bestFit="1" customWidth="1"/>
    <col min="22" max="23" width="9.21875" style="1" bestFit="1" customWidth="1"/>
    <col min="24" max="24" width="7.21875" style="1" bestFit="1" customWidth="1"/>
    <col min="25" max="25" width="6.44140625" style="1" bestFit="1" customWidth="1"/>
    <col min="26" max="26" width="9.21875" style="1" bestFit="1" customWidth="1"/>
    <col min="27" max="27" width="1.77734375" style="1" customWidth="1"/>
    <col min="28" max="33" width="9.21875" style="1" bestFit="1" customWidth="1"/>
    <col min="34" max="34" width="1.77734375" style="1" customWidth="1"/>
    <col min="35" max="40" width="9.21875" style="1" bestFit="1" customWidth="1"/>
    <col min="41" max="16384" width="9.21875" style="1"/>
  </cols>
  <sheetData>
    <row r="1" spans="1:40" ht="15.6" x14ac:dyDescent="0.25">
      <c r="A1" s="84" t="s">
        <v>52</v>
      </c>
      <c r="B1" s="84" t="s">
        <v>0</v>
      </c>
      <c r="C1" s="84" t="s">
        <v>0</v>
      </c>
      <c r="D1" s="84" t="s">
        <v>0</v>
      </c>
      <c r="E1" s="84" t="s">
        <v>0</v>
      </c>
      <c r="F1" s="84" t="s">
        <v>0</v>
      </c>
      <c r="G1" s="84" t="s">
        <v>0</v>
      </c>
      <c r="H1" s="84" t="s">
        <v>0</v>
      </c>
      <c r="I1" s="84" t="s">
        <v>0</v>
      </c>
      <c r="J1" s="84" t="s">
        <v>0</v>
      </c>
      <c r="K1" s="84" t="s">
        <v>0</v>
      </c>
      <c r="N1" s="2" t="s">
        <v>1</v>
      </c>
      <c r="O1" s="3"/>
      <c r="P1" s="3" t="s">
        <v>2</v>
      </c>
      <c r="Q1" s="3"/>
      <c r="R1" s="4" t="s">
        <v>3</v>
      </c>
      <c r="U1" s="83" t="s">
        <v>1</v>
      </c>
      <c r="V1" s="83"/>
      <c r="W1" s="83"/>
      <c r="X1" s="83"/>
      <c r="Y1" s="83"/>
      <c r="Z1" s="83"/>
      <c r="AA1" s="9"/>
      <c r="AB1" s="83" t="s">
        <v>2</v>
      </c>
      <c r="AC1" s="83"/>
      <c r="AD1" s="83"/>
      <c r="AE1" s="83"/>
      <c r="AF1" s="83"/>
      <c r="AG1" s="83"/>
      <c r="AH1" s="9"/>
      <c r="AI1" s="83" t="s">
        <v>3</v>
      </c>
      <c r="AJ1" s="83"/>
      <c r="AK1" s="83"/>
      <c r="AL1" s="83"/>
      <c r="AM1" s="83"/>
      <c r="AN1" s="83"/>
    </row>
    <row r="2" spans="1:40" ht="15.6" x14ac:dyDescent="0.3">
      <c r="A2" s="52" t="s">
        <v>36</v>
      </c>
      <c r="B2" s="52">
        <v>41275</v>
      </c>
      <c r="C2" s="52">
        <v>41640</v>
      </c>
      <c r="D2" s="52">
        <v>42005</v>
      </c>
      <c r="E2" s="52">
        <v>42370</v>
      </c>
      <c r="F2" s="52">
        <v>42736</v>
      </c>
      <c r="G2" s="52">
        <v>43101</v>
      </c>
      <c r="H2" s="52">
        <v>43466</v>
      </c>
      <c r="I2" s="52">
        <v>43831</v>
      </c>
      <c r="J2" s="52">
        <v>44197</v>
      </c>
      <c r="K2" s="52">
        <v>44562</v>
      </c>
      <c r="M2" s="47" t="s">
        <v>4</v>
      </c>
      <c r="N2" s="38">
        <f t="shared" ref="N2:N14" si="0">(E3-B3)/B3</f>
        <v>5.2879648730429378E-2</v>
      </c>
      <c r="O2" s="39"/>
      <c r="P2" s="39">
        <f t="shared" ref="P2:P14" si="1">(H3-E3)/E3</f>
        <v>-5.066137051514976E-2</v>
      </c>
      <c r="Q2" s="39"/>
      <c r="R2" s="40">
        <f t="shared" ref="R2:R14" si="2">(K3-H3)/H3</f>
        <v>-0.27017218805062915</v>
      </c>
      <c r="T2" s="9" t="s">
        <v>36</v>
      </c>
      <c r="U2" s="10" t="s">
        <v>30</v>
      </c>
      <c r="V2" s="9" t="s">
        <v>31</v>
      </c>
      <c r="W2" s="9" t="s">
        <v>32</v>
      </c>
      <c r="X2" s="9" t="s">
        <v>33</v>
      </c>
      <c r="Y2" s="11" t="s">
        <v>35</v>
      </c>
      <c r="Z2" s="9" t="s">
        <v>34</v>
      </c>
      <c r="AA2" s="9"/>
      <c r="AB2" s="9" t="s">
        <v>30</v>
      </c>
      <c r="AC2" s="9" t="s">
        <v>31</v>
      </c>
      <c r="AD2" s="9" t="s">
        <v>32</v>
      </c>
      <c r="AE2" s="9" t="s">
        <v>33</v>
      </c>
      <c r="AF2" s="11" t="s">
        <v>35</v>
      </c>
      <c r="AG2" s="9" t="s">
        <v>34</v>
      </c>
      <c r="AH2" s="9"/>
      <c r="AI2" s="9" t="s">
        <v>30</v>
      </c>
      <c r="AJ2" s="9" t="s">
        <v>31</v>
      </c>
      <c r="AK2" s="9" t="s">
        <v>32</v>
      </c>
      <c r="AL2" s="9" t="s">
        <v>33</v>
      </c>
      <c r="AM2" s="11" t="s">
        <v>35</v>
      </c>
      <c r="AN2" s="4" t="s">
        <v>34</v>
      </c>
    </row>
    <row r="3" spans="1:40" x14ac:dyDescent="0.25">
      <c r="A3" s="49">
        <v>1</v>
      </c>
      <c r="B3" s="54">
        <v>40.556369608022536</v>
      </c>
      <c r="C3" s="54">
        <v>42.44415575966088</v>
      </c>
      <c r="D3" s="54">
        <v>38.838571372250009</v>
      </c>
      <c r="E3" s="54">
        <v>42.700976186676229</v>
      </c>
      <c r="F3" s="54">
        <v>42.729260647373486</v>
      </c>
      <c r="G3" s="54">
        <v>42.056475559495389</v>
      </c>
      <c r="H3" s="54">
        <v>40.537686210724438</v>
      </c>
      <c r="I3" s="54">
        <v>35.887921068898464</v>
      </c>
      <c r="J3" s="54">
        <v>32.62111746425763</v>
      </c>
      <c r="K3" s="55">
        <v>29.585530828663199</v>
      </c>
      <c r="M3" s="47" t="s">
        <v>5</v>
      </c>
      <c r="N3" s="41">
        <f t="shared" si="0"/>
        <v>-0.18781258903343032</v>
      </c>
      <c r="O3" s="42"/>
      <c r="P3" s="42">
        <f t="shared" si="1"/>
        <v>-5.5074349335114688E-2</v>
      </c>
      <c r="Q3" s="42"/>
      <c r="R3" s="43">
        <f t="shared" si="2"/>
        <v>0.21858077361296219</v>
      </c>
      <c r="T3" s="29">
        <v>1</v>
      </c>
      <c r="U3" s="60">
        <f>Chile!$H$31*B3</f>
        <v>1.8024249192723238</v>
      </c>
      <c r="V3" s="61">
        <f>(Chile!H19-Chile!$H$31)*B3</f>
        <v>-0.40438590309879002</v>
      </c>
      <c r="W3" s="61">
        <f>(N2-Chile!H19)*B3</f>
        <v>0.74656756248015954</v>
      </c>
      <c r="X3" s="61">
        <f t="shared" ref="X3:X14" si="3">(N2-$N$14)*B3</f>
        <v>-2.333157483178514</v>
      </c>
      <c r="Y3" s="61">
        <f>($N$14-Chile!$H$31)*B3</f>
        <v>2.6753391425598836</v>
      </c>
      <c r="Z3" s="61">
        <f>(Chile!$H$31-N2)*B3</f>
        <v>-0.34218165938136957</v>
      </c>
      <c r="AA3" s="61"/>
      <c r="AB3" s="61">
        <f>Chile!$I$31*E3</f>
        <v>2.9006443287619024</v>
      </c>
      <c r="AC3" s="61">
        <f>(Chile!I19-Chile!$I$31)*E3</f>
        <v>-3.3376747798015884</v>
      </c>
      <c r="AD3" s="61">
        <f>(P2-Chile!I19)*E3</f>
        <v>-1.7262595249121049</v>
      </c>
      <c r="AE3" s="61">
        <f t="shared" ref="AE3:AE14" si="4">(P2-$P$14)*E3</f>
        <v>-5.3474749988786652</v>
      </c>
      <c r="AF3" s="61">
        <f>($P$14-Chile!$I$31)*E3</f>
        <v>0.28354069416497213</v>
      </c>
      <c r="AG3" s="61">
        <f>(Chile!$I$31-P2)*E3</f>
        <v>5.063934304713694</v>
      </c>
      <c r="AH3" s="61"/>
      <c r="AI3" s="61">
        <f>Chile!$J$31*H3</f>
        <v>-0.47598556620892812</v>
      </c>
      <c r="AJ3" s="61">
        <f>(Chile!J19-Chile!$J$31)*H3</f>
        <v>-8.0019587024905245</v>
      </c>
      <c r="AK3" s="61">
        <f>(R2-Chile!J19)*H3</f>
        <v>-2.4742111133617875</v>
      </c>
      <c r="AL3" s="61">
        <f t="shared" ref="AL3:AL14" si="5">(R2-$R$14)*H3</f>
        <v>-8.3604775430360014</v>
      </c>
      <c r="AM3" s="61">
        <f>($R$14-Chile!$J$31)*H3</f>
        <v>-2.1156922728163097</v>
      </c>
      <c r="AN3" s="62">
        <f>(Chile!$J$31-AP!R2)*H3</f>
        <v>9.505224574782293</v>
      </c>
    </row>
    <row r="4" spans="1:40" x14ac:dyDescent="0.25">
      <c r="A4" s="50">
        <v>2</v>
      </c>
      <c r="B4" s="54">
        <v>42.467163609604476</v>
      </c>
      <c r="C4" s="54">
        <v>37.790173356907502</v>
      </c>
      <c r="D4" s="54">
        <v>34.405109068164798</v>
      </c>
      <c r="E4" s="54">
        <v>34.491295663178384</v>
      </c>
      <c r="F4" s="54">
        <v>31.091012851828179</v>
      </c>
      <c r="G4" s="54">
        <v>30.17063909844126</v>
      </c>
      <c r="H4" s="54">
        <v>32.591709996803772</v>
      </c>
      <c r="I4" s="54">
        <v>28.459003357255682</v>
      </c>
      <c r="J4" s="54">
        <v>34.191599347501587</v>
      </c>
      <c r="K4" s="56">
        <v>39.715631181274453</v>
      </c>
      <c r="M4" s="47" t="s">
        <v>6</v>
      </c>
      <c r="N4" s="41">
        <f t="shared" si="0"/>
        <v>0.17366185987562677</v>
      </c>
      <c r="O4" s="42"/>
      <c r="P4" s="42">
        <f t="shared" si="1"/>
        <v>0.16745656631950126</v>
      </c>
      <c r="Q4" s="42"/>
      <c r="R4" s="43">
        <f t="shared" si="2"/>
        <v>-0.22616036545122276</v>
      </c>
      <c r="T4" s="30">
        <v>2</v>
      </c>
      <c r="U4" s="63">
        <f>Chile!$H$31*B4</f>
        <v>1.8873453092710899</v>
      </c>
      <c r="V4" s="61">
        <f>(Chile!H20-Chile!$H$31)*B4</f>
        <v>-10.555287335239267</v>
      </c>
      <c r="W4" s="61">
        <f>(N3-Chile!H20)*B4</f>
        <v>0.69207407954208489</v>
      </c>
      <c r="X4" s="61">
        <f t="shared" si="3"/>
        <v>-12.664599725352872</v>
      </c>
      <c r="Y4" s="61">
        <f>($N$14-Chile!$H$31)*B4</f>
        <v>2.8013864696556894</v>
      </c>
      <c r="Z4" s="61">
        <f>(Chile!$H$31-N3)*B4</f>
        <v>9.8632132556971825</v>
      </c>
      <c r="AA4" s="61"/>
      <c r="AB4" s="61">
        <f>Chile!$I$31*E4</f>
        <v>2.3429670722203664</v>
      </c>
      <c r="AC4" s="61">
        <f>(Chile!I20-Chile!$I$31)*E4</f>
        <v>1.8657413581231335</v>
      </c>
      <c r="AD4" s="61">
        <f>(P3-Chile!I20)*E4</f>
        <v>-6.1082940967181125</v>
      </c>
      <c r="AE4" s="61">
        <f t="shared" si="4"/>
        <v>-4.4715799597112591</v>
      </c>
      <c r="AF4" s="61">
        <f>($P$14-Chile!$I$31)*E4</f>
        <v>0.22902722111627971</v>
      </c>
      <c r="AG4" s="61">
        <f>(Chile!$I$31-P3)*E4</f>
        <v>4.2425527385949788</v>
      </c>
      <c r="AH4" s="61"/>
      <c r="AI4" s="61">
        <f>Chile!$J$31*H4</f>
        <v>-0.38268547089502458</v>
      </c>
      <c r="AJ4" s="61">
        <f>(Chile!J20-Chile!$J$31)*H4</f>
        <v>5.5207014721441441</v>
      </c>
      <c r="AK4" s="61">
        <f>(R3-Chile!J20)*H4</f>
        <v>1.9859051832215617</v>
      </c>
      <c r="AL4" s="61">
        <f t="shared" si="5"/>
        <v>9.2075924649570222</v>
      </c>
      <c r="AM4" s="61">
        <f>($R$14-Chile!$J$31)*H4</f>
        <v>-1.7009858095913153</v>
      </c>
      <c r="AN4" s="64">
        <f>(Chile!$J$31-AP!R3)*H4</f>
        <v>1.528316723148587</v>
      </c>
    </row>
    <row r="5" spans="1:40" x14ac:dyDescent="0.25">
      <c r="A5" s="50">
        <v>3</v>
      </c>
      <c r="B5" s="54">
        <v>19.506493742963741</v>
      </c>
      <c r="C5" s="54">
        <v>24.369791789616702</v>
      </c>
      <c r="D5" s="54">
        <v>23.896686139651553</v>
      </c>
      <c r="E5" s="54">
        <v>22.8940277260191</v>
      </c>
      <c r="F5" s="54">
        <v>23.411702598715451</v>
      </c>
      <c r="G5" s="54">
        <v>24.2494613469905</v>
      </c>
      <c r="H5" s="54">
        <v>26.727782998241718</v>
      </c>
      <c r="I5" s="54">
        <v>18.856327101248102</v>
      </c>
      <c r="J5" s="54">
        <v>19.673043487093302</v>
      </c>
      <c r="K5" s="56">
        <v>20.683017827658393</v>
      </c>
      <c r="M5" s="48" t="s">
        <v>7</v>
      </c>
      <c r="N5" s="41">
        <f t="shared" si="0"/>
        <v>-0.16299146620062152</v>
      </c>
      <c r="O5" s="42"/>
      <c r="P5" s="42">
        <f t="shared" si="1"/>
        <v>0.93264614046470651</v>
      </c>
      <c r="Q5" s="42"/>
      <c r="R5" s="43">
        <f t="shared" si="2"/>
        <v>-1.144881525787354E-2</v>
      </c>
      <c r="T5" s="30">
        <v>3</v>
      </c>
      <c r="U5" s="63">
        <f>Chile!$H$31*B5</f>
        <v>0.86691660890161737</v>
      </c>
      <c r="V5" s="61">
        <f>(Chile!H21-Chile!$H$31)*B5</f>
        <v>-1.1704615684042015</v>
      </c>
      <c r="W5" s="61">
        <f>(N4-Chile!H21)*B5</f>
        <v>3.6910789425579438</v>
      </c>
      <c r="X5" s="61">
        <f t="shared" si="3"/>
        <v>1.2338531309773204</v>
      </c>
      <c r="Y5" s="61">
        <f>($N$14-Chile!$H$31)*B5</f>
        <v>1.2867642431764219</v>
      </c>
      <c r="Z5" s="61">
        <f>(Chile!$H$31-N4)*B5</f>
        <v>-2.5206173741537423</v>
      </c>
      <c r="AA5" s="61"/>
      <c r="AB5" s="61">
        <f>Chile!$I$31*E5</f>
        <v>1.5551736193496166</v>
      </c>
      <c r="AC5" s="61">
        <f>(Chile!I21-Chile!$I$31)*E5</f>
        <v>-1.9070422308840953</v>
      </c>
      <c r="AD5" s="61">
        <f>(P4-Chile!I21)*E5</f>
        <v>4.1856238837570965</v>
      </c>
      <c r="AE5" s="61">
        <f t="shared" si="4"/>
        <v>2.1265619780700389</v>
      </c>
      <c r="AF5" s="61">
        <f>($P$14-Chile!$I$31)*E5</f>
        <v>0.15201967480296269</v>
      </c>
      <c r="AG5" s="61">
        <f>(Chile!$I$31-P4)*E5</f>
        <v>-2.2785816528730014</v>
      </c>
      <c r="AH5" s="61"/>
      <c r="AI5" s="61">
        <f>Chile!$J$31*H5</f>
        <v>-0.31383238939181907</v>
      </c>
      <c r="AJ5" s="61">
        <f>(Chile!J21-Chile!$J$31)*H5</f>
        <v>0.13068070942233381</v>
      </c>
      <c r="AK5" s="61">
        <f>(R4-Chile!J21)*H5</f>
        <v>-5.8616134906138404</v>
      </c>
      <c r="AL5" s="61">
        <f t="shared" si="5"/>
        <v>-4.3359897233923368</v>
      </c>
      <c r="AM5" s="61">
        <f>($R$14-Chile!$J$31)*H5</f>
        <v>-1.3949430577991686</v>
      </c>
      <c r="AN5" s="64">
        <f>(Chile!$J$31-AP!R4)*H5</f>
        <v>2.7580710832074207</v>
      </c>
    </row>
    <row r="6" spans="1:40" x14ac:dyDescent="0.25">
      <c r="A6" s="50">
        <v>4</v>
      </c>
      <c r="B6" s="54">
        <v>3.2348260570585841</v>
      </c>
      <c r="C6" s="54">
        <v>3.4772051282768319</v>
      </c>
      <c r="D6" s="54">
        <v>3.2693955645763109</v>
      </c>
      <c r="E6" s="54">
        <v>2.7075770151146301</v>
      </c>
      <c r="F6" s="54">
        <v>3.4758856249418879</v>
      </c>
      <c r="G6" s="54">
        <v>4.8379412505327499</v>
      </c>
      <c r="H6" s="54">
        <v>5.2327882682722402</v>
      </c>
      <c r="I6" s="54">
        <v>4.2417136524659966</v>
      </c>
      <c r="J6" s="54">
        <v>4.4315667262938261</v>
      </c>
      <c r="K6" s="56">
        <v>5.1728790421052233</v>
      </c>
      <c r="M6" s="48" t="s">
        <v>8</v>
      </c>
      <c r="N6" s="41">
        <f t="shared" si="0"/>
        <v>6.1418702928473526E-2</v>
      </c>
      <c r="O6" s="42"/>
      <c r="P6" s="42">
        <f t="shared" si="1"/>
        <v>-1.8574869019243247E-2</v>
      </c>
      <c r="Q6" s="42"/>
      <c r="R6" s="43">
        <f t="shared" si="2"/>
        <v>-2.436484829634673E-2</v>
      </c>
      <c r="T6" s="30">
        <v>4</v>
      </c>
      <c r="U6" s="63">
        <f>Chile!$H$31*B6</f>
        <v>0.14376363444524087</v>
      </c>
      <c r="V6" s="61">
        <f>(Chile!H22-Chile!$H$31)*B6</f>
        <v>0.42104839188190346</v>
      </c>
      <c r="W6" s="61">
        <f>(N5-Chile!H22)*B6</f>
        <v>-1.0920610682710983</v>
      </c>
      <c r="X6" s="61">
        <f t="shared" si="3"/>
        <v>-0.88440102582640789</v>
      </c>
      <c r="Y6" s="61">
        <f>($N$14-Chile!$H$31)*B6</f>
        <v>0.2133883494372131</v>
      </c>
      <c r="Z6" s="61">
        <f>(Chile!$H$31-N5)*B6</f>
        <v>0.67101267638919482</v>
      </c>
      <c r="AA6" s="61"/>
      <c r="AB6" s="61">
        <f>Chile!$I$31*E6</f>
        <v>0.18392361521769818</v>
      </c>
      <c r="AC6" s="61">
        <f>(Chile!I22-Chile!$I$31)*E6</f>
        <v>0.14631287779278798</v>
      </c>
      <c r="AD6" s="61">
        <f>(P5-Chile!I22)*E6</f>
        <v>2.1949747601471241</v>
      </c>
      <c r="AE6" s="61">
        <f t="shared" si="4"/>
        <v>2.3233089326518983</v>
      </c>
      <c r="AF6" s="61">
        <f>($P$14-Chile!$I$31)*E6</f>
        <v>1.7978705288013288E-2</v>
      </c>
      <c r="AG6" s="61">
        <f>(Chile!$I$31-P5)*E6</f>
        <v>-2.3412876379399119</v>
      </c>
      <c r="AH6" s="61"/>
      <c r="AI6" s="61">
        <f>Chile!$J$31*H6</f>
        <v>-6.1442374233635064E-2</v>
      </c>
      <c r="AJ6" s="61">
        <f>(Chile!J22-Chile!$J$31)*H6</f>
        <v>0.16693940476969266</v>
      </c>
      <c r="AK6" s="61">
        <f>(R5-Chile!J22)*H6</f>
        <v>-0.16540625670307449</v>
      </c>
      <c r="AL6" s="61">
        <f t="shared" si="5"/>
        <v>0.27463629576276216</v>
      </c>
      <c r="AM6" s="61">
        <f>($R$14-Chile!$J$31)*H6</f>
        <v>-0.27310314769614402</v>
      </c>
      <c r="AN6" s="64">
        <f>(Chile!$J$31-AP!R5)*H6</f>
        <v>0.44106610126087897</v>
      </c>
    </row>
    <row r="7" spans="1:40" x14ac:dyDescent="0.25">
      <c r="A7" s="50">
        <v>5</v>
      </c>
      <c r="B7" s="54">
        <v>31.879014263389855</v>
      </c>
      <c r="C7" s="54">
        <v>34.934234015033773</v>
      </c>
      <c r="D7" s="54">
        <v>34.655671356097535</v>
      </c>
      <c r="E7" s="54">
        <v>33.836981970085567</v>
      </c>
      <c r="F7" s="54">
        <v>34.963261380541304</v>
      </c>
      <c r="G7" s="54">
        <v>33.139629954597801</v>
      </c>
      <c r="H7" s="54">
        <v>33.208464461984732</v>
      </c>
      <c r="I7" s="54">
        <v>26.819085636438349</v>
      </c>
      <c r="J7" s="54">
        <v>30.67397297459739</v>
      </c>
      <c r="K7" s="56">
        <v>32.399345263213853</v>
      </c>
      <c r="M7" s="48" t="s">
        <v>9</v>
      </c>
      <c r="N7" s="41">
        <f t="shared" si="0"/>
        <v>9.6227031683735254E-2</v>
      </c>
      <c r="O7" s="42"/>
      <c r="P7" s="42">
        <f t="shared" si="1"/>
        <v>0.13866397971322675</v>
      </c>
      <c r="Q7" s="42"/>
      <c r="R7" s="43">
        <f t="shared" si="2"/>
        <v>-4.6377500630120978E-2</v>
      </c>
      <c r="T7" s="30">
        <v>5</v>
      </c>
      <c r="U7" s="63">
        <f>Chile!$H$31*B7</f>
        <v>1.4167818832286592</v>
      </c>
      <c r="V7" s="61">
        <f>(Chile!H23-Chile!$H$31)*B7</f>
        <v>0.86427666145207793</v>
      </c>
      <c r="W7" s="61">
        <f>(N6-Chile!H23)*B7</f>
        <v>-0.32309083798502525</v>
      </c>
      <c r="X7" s="61">
        <f t="shared" si="3"/>
        <v>-1.5617433960210962</v>
      </c>
      <c r="Y7" s="61">
        <f>($N$14-Chile!$H$31)*B7</f>
        <v>2.102929219488149</v>
      </c>
      <c r="Z7" s="61">
        <f>(Chile!$H$31-N6)*B7</f>
        <v>-0.54118582346705268</v>
      </c>
      <c r="AA7" s="61"/>
      <c r="AB7" s="61">
        <f>Chile!$I$31*E7</f>
        <v>2.2985200484613841</v>
      </c>
      <c r="AC7" s="61">
        <f>(Chile!I23-Chile!$I$31)*E7</f>
        <v>-0.87829919958146752</v>
      </c>
      <c r="AD7" s="61">
        <f>(P6-Chile!I23)*E7</f>
        <v>-2.0487383569807514</v>
      </c>
      <c r="AE7" s="61">
        <f t="shared" si="4"/>
        <v>-3.1517200395645473</v>
      </c>
      <c r="AF7" s="61">
        <f>($P$14-Chile!$I$31)*E7</f>
        <v>0.22468248300232829</v>
      </c>
      <c r="AG7" s="61">
        <f>(Chile!$I$31-P6)*E7</f>
        <v>2.9270375565622184</v>
      </c>
      <c r="AH7" s="61"/>
      <c r="AI7" s="61">
        <f>Chile!$J$31*H7</f>
        <v>-0.38992728094296414</v>
      </c>
      <c r="AJ7" s="61">
        <f>(Chile!J23-Chile!$J$31)*H7</f>
        <v>0.28037256121223586</v>
      </c>
      <c r="AK7" s="61">
        <f>(R6-Chile!J23)*H7</f>
        <v>-0.6995644790401514</v>
      </c>
      <c r="AL7" s="61">
        <f t="shared" si="5"/>
        <v>1.3139827702658711</v>
      </c>
      <c r="AM7" s="61">
        <f>($R$14-Chile!$J$31)*H7</f>
        <v>-1.7331746880937866</v>
      </c>
      <c r="AN7" s="64">
        <f>(Chile!$J$31-AP!R6)*H7</f>
        <v>-7.0699875819437263</v>
      </c>
    </row>
    <row r="8" spans="1:40" x14ac:dyDescent="0.25">
      <c r="A8" s="50">
        <v>6</v>
      </c>
      <c r="B8" s="54">
        <v>61.176244899113129</v>
      </c>
      <c r="C8" s="54">
        <v>63.449522809066877</v>
      </c>
      <c r="D8" s="54">
        <v>63.984663117882896</v>
      </c>
      <c r="E8" s="54">
        <v>67.063053355312036</v>
      </c>
      <c r="F8" s="54">
        <v>65.055801251472431</v>
      </c>
      <c r="G8" s="54">
        <v>69.035876557114861</v>
      </c>
      <c r="H8" s="54">
        <v>76.362283225280066</v>
      </c>
      <c r="I8" s="54">
        <v>63.429251469781924</v>
      </c>
      <c r="J8" s="54">
        <v>63.535674051868625</v>
      </c>
      <c r="K8" s="56">
        <v>72.820791386882163</v>
      </c>
      <c r="M8" s="48" t="s">
        <v>10</v>
      </c>
      <c r="N8" s="41">
        <f t="shared" si="0"/>
        <v>0.1922927809749895</v>
      </c>
      <c r="O8" s="42"/>
      <c r="P8" s="42">
        <f t="shared" si="1"/>
        <v>0.43945991111484289</v>
      </c>
      <c r="Q8" s="42"/>
      <c r="R8" s="43">
        <f t="shared" si="2"/>
        <v>-0.31530343565663971</v>
      </c>
      <c r="T8" s="30">
        <v>6</v>
      </c>
      <c r="U8" s="63">
        <f>Chile!$H$31*B8</f>
        <v>2.7188229454308961</v>
      </c>
      <c r="V8" s="61">
        <f>(Chile!H24-Chile!$H$31)*B8</f>
        <v>5.7442040595605454E-2</v>
      </c>
      <c r="W8" s="61">
        <f>(N7-Chile!H24)*B8</f>
        <v>3.1105434701724048</v>
      </c>
      <c r="X8" s="61">
        <f t="shared" si="3"/>
        <v>-0.86756313806991348</v>
      </c>
      <c r="Y8" s="61">
        <f>($N$14-Chile!$H$31)*B8</f>
        <v>4.0355486488379242</v>
      </c>
      <c r="Z8" s="61">
        <f>(Chile!$H$31-N7)*B8</f>
        <v>-3.1679855107680104</v>
      </c>
      <c r="AA8" s="61"/>
      <c r="AB8" s="61">
        <f>Chile!$I$31*E8</f>
        <v>4.5555414127801539</v>
      </c>
      <c r="AC8" s="61">
        <f>(Chile!I24-Chile!$I$31)*E8</f>
        <v>-1.1658525497175409</v>
      </c>
      <c r="AD8" s="61">
        <f>(P7-Chile!I24)*E8</f>
        <v>5.9095410069054184</v>
      </c>
      <c r="AE8" s="61">
        <f t="shared" si="4"/>
        <v>4.2983800263440664</v>
      </c>
      <c r="AF8" s="61">
        <f>($P$14-Chile!$I$31)*E8</f>
        <v>0.44530843084381111</v>
      </c>
      <c r="AG8" s="61">
        <f>(Chile!$I$31-P7)*E8</f>
        <v>-4.7436884571878775</v>
      </c>
      <c r="AH8" s="61"/>
      <c r="AI8" s="61">
        <f>Chile!$J$31*H8</f>
        <v>-0.89663096282924015</v>
      </c>
      <c r="AJ8" s="61">
        <f>(Chile!J24-Chile!$J$31)*H8</f>
        <v>-0.59687862459725438</v>
      </c>
      <c r="AK8" s="61">
        <f>(R7-Chile!J24)*H8</f>
        <v>-2.0479822509714083</v>
      </c>
      <c r="AL8" s="61">
        <f t="shared" si="5"/>
        <v>1.3405440070512611</v>
      </c>
      <c r="AM8" s="61">
        <f>($R$14-Chile!$J$31)*H8</f>
        <v>-3.9854048826199238</v>
      </c>
      <c r="AN8" s="64">
        <f>(Chile!$J$31-AP!R7)*H8</f>
        <v>-4.5400062980817584</v>
      </c>
    </row>
    <row r="9" spans="1:40" x14ac:dyDescent="0.25">
      <c r="A9" s="50">
        <v>7</v>
      </c>
      <c r="B9" s="54">
        <v>12.349420001155734</v>
      </c>
      <c r="C9" s="54">
        <v>13.882060101831955</v>
      </c>
      <c r="D9" s="54">
        <v>12.803442434549872</v>
      </c>
      <c r="E9" s="54">
        <v>14.724124316606128</v>
      </c>
      <c r="F9" s="54">
        <v>14.89153001458987</v>
      </c>
      <c r="G9" s="54">
        <v>18.767886811869374</v>
      </c>
      <c r="H9" s="54">
        <v>21.194786680025754</v>
      </c>
      <c r="I9" s="54">
        <v>13.044974825957409</v>
      </c>
      <c r="J9" s="54">
        <v>13.764362513705137</v>
      </c>
      <c r="K9" s="56">
        <v>14.511997621804049</v>
      </c>
      <c r="M9" s="48" t="s">
        <v>11</v>
      </c>
      <c r="N9" s="41">
        <f t="shared" si="0"/>
        <v>-6.2708516665148706E-2</v>
      </c>
      <c r="O9" s="42"/>
      <c r="P9" s="42">
        <f t="shared" si="1"/>
        <v>0.22434349702223458</v>
      </c>
      <c r="Q9" s="42"/>
      <c r="R9" s="43">
        <f t="shared" si="2"/>
        <v>-0.11190062733057173</v>
      </c>
      <c r="T9" s="30">
        <v>7</v>
      </c>
      <c r="U9" s="63">
        <f>Chile!$H$31*B9</f>
        <v>0.5488386303748467</v>
      </c>
      <c r="V9" s="61">
        <f>(Chile!H25-Chile!$H$31)*B9</f>
        <v>2.1241015465511777</v>
      </c>
      <c r="W9" s="61">
        <f>(N8-Chile!H25)*B9</f>
        <v>-0.29823586147563008</v>
      </c>
      <c r="X9" s="61">
        <f t="shared" si="3"/>
        <v>1.0112245562880149</v>
      </c>
      <c r="Y9" s="61">
        <f>($N$14-Chile!$H$31)*B9</f>
        <v>0.81464112878753259</v>
      </c>
      <c r="Z9" s="61">
        <f>(Chile!$H$31-N8)*B9</f>
        <v>-1.8258656850755475</v>
      </c>
      <c r="AA9" s="61"/>
      <c r="AB9" s="61">
        <f>Chile!$I$31*E9</f>
        <v>1.0001983914427512</v>
      </c>
      <c r="AC9" s="61">
        <f>(Chile!I25-Chile!$I$31)*E9</f>
        <v>1.3141061691975973</v>
      </c>
      <c r="AD9" s="61">
        <f>(P8-Chile!I25)*E9</f>
        <v>4.1563578027792776</v>
      </c>
      <c r="AE9" s="61">
        <f t="shared" si="4"/>
        <v>5.3726936443981694</v>
      </c>
      <c r="AF9" s="61">
        <f>($P$14-Chile!$I$31)*E9</f>
        <v>9.7770327578705726E-2</v>
      </c>
      <c r="AG9" s="61">
        <f>(Chile!$I$31-P8)*E9</f>
        <v>-5.4704639719768737</v>
      </c>
      <c r="AH9" s="61"/>
      <c r="AI9" s="61">
        <f>Chile!$J$31*H9</f>
        <v>-0.24886503107571464</v>
      </c>
      <c r="AJ9" s="61">
        <f>(Chile!J25-Chile!$J$31)*H9</f>
        <v>-1.9944070620524224</v>
      </c>
      <c r="AK9" s="61">
        <f>(R8-Chile!J25)*H9</f>
        <v>-4.439516965093568</v>
      </c>
      <c r="AL9" s="61">
        <f t="shared" si="5"/>
        <v>-5.3277522005196971</v>
      </c>
      <c r="AM9" s="61">
        <f>($R$14-Chile!$J$31)*H9</f>
        <v>-1.1061718266262928</v>
      </c>
      <c r="AN9" s="64">
        <f>(Chile!$J$31-AP!R8)*H9</f>
        <v>6.4698161839598063</v>
      </c>
    </row>
    <row r="10" spans="1:40" x14ac:dyDescent="0.25">
      <c r="A10" s="50">
        <v>8</v>
      </c>
      <c r="B10" s="54">
        <v>18.96203198709102</v>
      </c>
      <c r="C10" s="54">
        <v>19.197648431184597</v>
      </c>
      <c r="D10" s="54">
        <v>20.626072875594144</v>
      </c>
      <c r="E10" s="54">
        <v>17.77295108822344</v>
      </c>
      <c r="F10" s="54">
        <v>17.58020131121987</v>
      </c>
      <c r="G10" s="54">
        <v>22.381706116568015</v>
      </c>
      <c r="H10" s="54">
        <v>21.760197087760616</v>
      </c>
      <c r="I10" s="54">
        <v>18.541400752916118</v>
      </c>
      <c r="J10" s="54">
        <v>18.002085342855519</v>
      </c>
      <c r="K10" s="56">
        <v>19.325217382803324</v>
      </c>
      <c r="M10" s="48" t="s">
        <v>12</v>
      </c>
      <c r="N10" s="41">
        <f t="shared" si="0"/>
        <v>0.15719924412754091</v>
      </c>
      <c r="O10" s="42"/>
      <c r="P10" s="42">
        <f t="shared" si="1"/>
        <v>0.30720235618773695</v>
      </c>
      <c r="Q10" s="42"/>
      <c r="R10" s="43">
        <f t="shared" si="2"/>
        <v>7.2226098718044432E-2</v>
      </c>
      <c r="T10" s="30">
        <v>8</v>
      </c>
      <c r="U10" s="63">
        <f>Chile!$H$31*B10</f>
        <v>0.84271938795061696</v>
      </c>
      <c r="V10" s="61">
        <f>(Chile!H26-Chile!$H$31)*B10</f>
        <v>-0.11395762488292159</v>
      </c>
      <c r="W10" s="61">
        <f>(N9-Chile!H26)*B10</f>
        <v>-1.9178426619352753</v>
      </c>
      <c r="X10" s="61">
        <f t="shared" si="3"/>
        <v>-3.2826485971537016</v>
      </c>
      <c r="Y10" s="61">
        <f>($N$14-Chile!$H$31)*B10</f>
        <v>1.2508483103355041</v>
      </c>
      <c r="Z10" s="61">
        <f>(Chile!$H$31-N9)*B10</f>
        <v>2.0318002868181972</v>
      </c>
      <c r="AA10" s="61"/>
      <c r="AB10" s="61">
        <f>Chile!$I$31*E10</f>
        <v>1.2073028390274561</v>
      </c>
      <c r="AC10" s="61">
        <f>(Chile!I26-Chile!$I$31)*E10</f>
        <v>-0.60590252083039697</v>
      </c>
      <c r="AD10" s="61">
        <f>(P9-Chile!I26)*E10</f>
        <v>3.385845681340117</v>
      </c>
      <c r="AE10" s="61">
        <f t="shared" si="4"/>
        <v>2.6619281796136303</v>
      </c>
      <c r="AF10" s="61">
        <f>($P$14-Chile!$I$31)*E10</f>
        <v>0.11801498089608957</v>
      </c>
      <c r="AG10" s="61">
        <f>(Chile!$I$31-P9)*E10</f>
        <v>-2.77994316050972</v>
      </c>
      <c r="AH10" s="61"/>
      <c r="AI10" s="61">
        <f>Chile!$J$31*H10</f>
        <v>-0.25550396926441915</v>
      </c>
      <c r="AJ10" s="61">
        <f>(Chile!J26-Chile!$J$31)*H10</f>
        <v>1.0089617970364619</v>
      </c>
      <c r="AK10" s="61">
        <f>(R9-Chile!J26)*H10</f>
        <v>-3.1884375327293357</v>
      </c>
      <c r="AL10" s="61">
        <f t="shared" si="5"/>
        <v>-1.0437947154634666</v>
      </c>
      <c r="AM10" s="61">
        <f>($R$14-Chile!$J$31)*H10</f>
        <v>-1.1356810202294072</v>
      </c>
      <c r="AN10" s="64">
        <f>(Chile!$J$31-AP!R9)*H10</f>
        <v>3.5761153723930148</v>
      </c>
    </row>
    <row r="11" spans="1:40" x14ac:dyDescent="0.25">
      <c r="A11" s="50">
        <v>9</v>
      </c>
      <c r="B11" s="54">
        <v>12.004294124474182</v>
      </c>
      <c r="C11" s="54">
        <v>15.778139692295404</v>
      </c>
      <c r="D11" s="54">
        <v>17.511231723478485</v>
      </c>
      <c r="E11" s="54">
        <v>13.891360087126204</v>
      </c>
      <c r="F11" s="54">
        <v>18.651697353437385</v>
      </c>
      <c r="G11" s="54">
        <v>17.004030136199123</v>
      </c>
      <c r="H11" s="54">
        <v>18.158818636543661</v>
      </c>
      <c r="I11" s="54">
        <v>18.717201490067477</v>
      </c>
      <c r="J11" s="54">
        <v>20.316357350800644</v>
      </c>
      <c r="K11" s="56">
        <v>19.470359263989728</v>
      </c>
      <c r="M11" s="48" t="s">
        <v>13</v>
      </c>
      <c r="N11" s="41">
        <f t="shared" si="0"/>
        <v>1.4299063145866571</v>
      </c>
      <c r="O11" s="42"/>
      <c r="P11" s="42">
        <f t="shared" si="1"/>
        <v>-0.35115424178200816</v>
      </c>
      <c r="Q11" s="42"/>
      <c r="R11" s="43">
        <f t="shared" si="2"/>
        <v>1.3903481699535274</v>
      </c>
      <c r="T11" s="30">
        <v>9</v>
      </c>
      <c r="U11" s="63">
        <f>Chile!$H$31*B11</f>
        <v>0.53350038668023636</v>
      </c>
      <c r="V11" s="61">
        <f>(Chile!H27-Chile!$H$31)*B11</f>
        <v>0.32015522068158991</v>
      </c>
      <c r="W11" s="61">
        <f>(N10-Chile!H27)*B11</f>
        <v>1.0334103552901956</v>
      </c>
      <c r="X11" s="61">
        <f t="shared" si="3"/>
        <v>0.56169100089506152</v>
      </c>
      <c r="Y11" s="61">
        <f>($N$14-Chile!$H$31)*B11</f>
        <v>0.79187457507672399</v>
      </c>
      <c r="Z11" s="61">
        <f>(Chile!$H$31-N10)*B11</f>
        <v>-1.3535655759717855</v>
      </c>
      <c r="AA11" s="61"/>
      <c r="AB11" s="61">
        <f>Chile!$I$31*E11</f>
        <v>0.94362936058789149</v>
      </c>
      <c r="AC11" s="61">
        <f>(Chile!I27-Chile!$I$31)*E11</f>
        <v>1.3668931050536053E-2</v>
      </c>
      <c r="AD11" s="61">
        <f>(P10-Chile!I27)*E11</f>
        <v>3.310160257779029</v>
      </c>
      <c r="AE11" s="61">
        <f t="shared" si="4"/>
        <v>3.2315885368880215</v>
      </c>
      <c r="AF11" s="61">
        <f>($P$14-Chile!$I$31)*E11</f>
        <v>9.224065194154378E-2</v>
      </c>
      <c r="AG11" s="61">
        <f>(Chile!$I$31-P10)*E11</f>
        <v>-3.3238291888295652</v>
      </c>
      <c r="AH11" s="61"/>
      <c r="AI11" s="61">
        <f>Chile!$J$31*H11</f>
        <v>-0.21321728935071374</v>
      </c>
      <c r="AJ11" s="61">
        <f>(Chile!J27-Chile!$J$31)*H11</f>
        <v>1.8996114962441546</v>
      </c>
      <c r="AK11" s="61">
        <f>(R10-Chile!J27)*H11</f>
        <v>-0.37485357944737341</v>
      </c>
      <c r="AL11" s="61">
        <f t="shared" si="5"/>
        <v>2.4724802922944833</v>
      </c>
      <c r="AM11" s="61">
        <f>($R$14-Chile!$J$31)*H11</f>
        <v>-0.94772237549770233</v>
      </c>
      <c r="AN11" s="64">
        <f>(Chile!$J$31-AP!R10)*H11</f>
        <v>-4.2913132033791541</v>
      </c>
    </row>
    <row r="12" spans="1:40" x14ac:dyDescent="0.25">
      <c r="A12" s="50">
        <v>10</v>
      </c>
      <c r="B12" s="54">
        <v>1.3505779215147566</v>
      </c>
      <c r="C12" s="54">
        <v>1.7204119393536113</v>
      </c>
      <c r="D12" s="54">
        <v>2.650633787484824</v>
      </c>
      <c r="E12" s="54">
        <v>3.2817778198300296</v>
      </c>
      <c r="F12" s="54">
        <v>1.7201354709295746</v>
      </c>
      <c r="G12" s="54">
        <v>2.7899019230940625</v>
      </c>
      <c r="H12" s="54">
        <v>2.1293676178106038</v>
      </c>
      <c r="I12" s="54">
        <v>2.7470388226067293</v>
      </c>
      <c r="J12" s="54">
        <v>4.6421404344956132</v>
      </c>
      <c r="K12" s="56">
        <v>5.0899299883918792</v>
      </c>
      <c r="M12" s="48" t="s">
        <v>14</v>
      </c>
      <c r="N12" s="41">
        <f t="shared" si="0"/>
        <v>0.34599502694331219</v>
      </c>
      <c r="O12" s="42"/>
      <c r="P12" s="42">
        <f t="shared" si="1"/>
        <v>4.1214485553499006E-2</v>
      </c>
      <c r="Q12" s="42"/>
      <c r="R12" s="43">
        <f t="shared" si="2"/>
        <v>-3.5180227931860743E-2</v>
      </c>
      <c r="T12" s="30">
        <v>10</v>
      </c>
      <c r="U12" s="63">
        <f>Chile!$H$31*B12</f>
        <v>6.0023008091820956E-2</v>
      </c>
      <c r="V12" s="61">
        <f>(Chile!H28-Chile!$H$31)*B12</f>
        <v>0.16378210474619423</v>
      </c>
      <c r="W12" s="61">
        <f>(N11-Chile!H28)*B12</f>
        <v>1.7073947854772578</v>
      </c>
      <c r="X12" s="61">
        <f t="shared" si="3"/>
        <v>1.7820847448113328</v>
      </c>
      <c r="Y12" s="61">
        <f>($N$14-Chile!$H$31)*B12</f>
        <v>8.9092145412119281E-2</v>
      </c>
      <c r="Z12" s="61">
        <f>(Chile!$H$31-N11)*B12</f>
        <v>-1.871176890223452</v>
      </c>
      <c r="AA12" s="61"/>
      <c r="AB12" s="61">
        <f>Chile!$I$31*E12</f>
        <v>0.22292863235095844</v>
      </c>
      <c r="AC12" s="61">
        <f>(Chile!I28-Chile!$I$31)*E12</f>
        <v>7.638354808509E-2</v>
      </c>
      <c r="AD12" s="61">
        <f>(P11-Chile!I28)*E12</f>
        <v>-1.4517223824554744</v>
      </c>
      <c r="AE12" s="61">
        <f t="shared" si="4"/>
        <v>-1.3971303165384232</v>
      </c>
      <c r="AF12" s="61">
        <f>($P$14-Chile!$I$31)*E12</f>
        <v>2.1791482168039056E-2</v>
      </c>
      <c r="AG12" s="61">
        <f>(Chile!$I$31-P11)*E12</f>
        <v>1.3753388343703841</v>
      </c>
      <c r="AH12" s="61"/>
      <c r="AI12" s="61">
        <f>Chile!$J$31*H12</f>
        <v>-2.5002617218009785E-2</v>
      </c>
      <c r="AJ12" s="61">
        <f>(Chile!J28-Chile!$J$31)*H12</f>
        <v>0.62221940082361182</v>
      </c>
      <c r="AK12" s="61">
        <f>(R11-Chile!J28)*H12</f>
        <v>2.3633455869756732</v>
      </c>
      <c r="AL12" s="61">
        <f t="shared" si="5"/>
        <v>3.0966982821755025</v>
      </c>
      <c r="AM12" s="61">
        <f>($R$14-Chile!$J$31)*H12</f>
        <v>-0.11113329437621738</v>
      </c>
      <c r="AN12" s="64">
        <f>(Chile!$J$31-AP!R11)*H12</f>
        <v>-1.2164670889496715E-2</v>
      </c>
    </row>
    <row r="13" spans="1:40" x14ac:dyDescent="0.25">
      <c r="A13" s="50">
        <v>11</v>
      </c>
      <c r="B13" s="54">
        <v>56.558023471611001</v>
      </c>
      <c r="C13" s="54">
        <v>64.643760207174097</v>
      </c>
      <c r="D13" s="54">
        <v>73.604595595050682</v>
      </c>
      <c r="E13" s="54">
        <v>76.126818326531534</v>
      </c>
      <c r="F13" s="54">
        <v>73.088633674704781</v>
      </c>
      <c r="G13" s="54">
        <v>76.278257468880966</v>
      </c>
      <c r="H13" s="54">
        <v>79.264345980684212</v>
      </c>
      <c r="I13" s="54">
        <v>65.822786419540691</v>
      </c>
      <c r="J13" s="54">
        <v>67.838999557685256</v>
      </c>
      <c r="K13" s="56">
        <v>76.475808222213871</v>
      </c>
      <c r="M13" s="48" t="s">
        <v>15</v>
      </c>
      <c r="N13" s="41">
        <f t="shared" si="0"/>
        <v>0.31854179658453635</v>
      </c>
      <c r="O13" s="42"/>
      <c r="P13" s="42">
        <f t="shared" si="1"/>
        <v>-6.2739211607804476E-2</v>
      </c>
      <c r="Q13" s="42"/>
      <c r="R13" s="43">
        <f t="shared" si="2"/>
        <v>-0.13611567626838866</v>
      </c>
      <c r="T13" s="30">
        <v>11</v>
      </c>
      <c r="U13" s="63">
        <f>Chile!$H$31*B13</f>
        <v>2.5135778146635541</v>
      </c>
      <c r="V13" s="61">
        <f>(Chile!H29-Chile!$H$31)*B13</f>
        <v>0.41105837661385902</v>
      </c>
      <c r="W13" s="61">
        <f>(N12-Chile!H29)*B13</f>
        <v>16.644158663643118</v>
      </c>
      <c r="X13" s="61">
        <f t="shared" si="3"/>
        <v>13.324313720214981</v>
      </c>
      <c r="Y13" s="61">
        <f>($N$14-Chile!$H$31)*B13</f>
        <v>3.7309033200419952</v>
      </c>
      <c r="Z13" s="61">
        <f>(Chile!$H$31-N12)*B13</f>
        <v>-17.055217040256977</v>
      </c>
      <c r="AA13" s="61"/>
      <c r="AB13" s="61">
        <f>Chile!$I$31*E13</f>
        <v>5.1712359661332927</v>
      </c>
      <c r="AC13" s="61">
        <f>(Chile!I29-Chile!$I$31)*E13</f>
        <v>5.1055909946081162</v>
      </c>
      <c r="AD13" s="61">
        <f>(P12-Chile!I29)*E13</f>
        <v>-7.1392993065887316</v>
      </c>
      <c r="AE13" s="61">
        <f t="shared" si="4"/>
        <v>-2.5392014608611446</v>
      </c>
      <c r="AF13" s="61">
        <f>($P$14-Chile!$I$31)*E13</f>
        <v>0.50549314888052954</v>
      </c>
      <c r="AG13" s="61">
        <f>(Chile!$I$31-P12)*E13</f>
        <v>2.033708311980615</v>
      </c>
      <c r="AH13" s="61"/>
      <c r="AI13" s="61">
        <f>Chile!$J$31*H13</f>
        <v>-0.93070641490670591</v>
      </c>
      <c r="AJ13" s="61">
        <f>(Chile!J29-Chile!$J$31)*H13</f>
        <v>-0.82885799085431444</v>
      </c>
      <c r="AK13" s="61">
        <f>(R12-Chile!J29)*H13</f>
        <v>-1.0289733527093201</v>
      </c>
      <c r="AL13" s="61">
        <f t="shared" si="5"/>
        <v>2.279034372684535</v>
      </c>
      <c r="AM13" s="61">
        <f>($R$14-Chile!$J$31)*H13</f>
        <v>-4.1368657162481695</v>
      </c>
      <c r="AN13" s="64">
        <f>(Chile!$J$31-AP!R12)*H13</f>
        <v>0.89477333585803709</v>
      </c>
    </row>
    <row r="14" spans="1:40" x14ac:dyDescent="0.25">
      <c r="A14" s="50">
        <v>12</v>
      </c>
      <c r="B14" s="54">
        <v>17.685514928808843</v>
      </c>
      <c r="C14" s="54">
        <v>15.841025219985406</v>
      </c>
      <c r="D14" s="54">
        <v>19.957369486777051</v>
      </c>
      <c r="E14" s="54">
        <v>23.31909062775425</v>
      </c>
      <c r="F14" s="54">
        <v>19.4760165728046</v>
      </c>
      <c r="G14" s="54">
        <v>18.713932952856471</v>
      </c>
      <c r="H14" s="54">
        <v>21.856069266358006</v>
      </c>
      <c r="I14" s="54">
        <v>19.573842217977791</v>
      </c>
      <c r="J14" s="54">
        <v>19.370208790682067</v>
      </c>
      <c r="K14" s="56">
        <v>18.88111561759894</v>
      </c>
      <c r="M14" s="47" t="s">
        <v>29</v>
      </c>
      <c r="N14" s="44">
        <f t="shared" si="0"/>
        <v>0.11040840452707711</v>
      </c>
      <c r="O14" s="45"/>
      <c r="P14" s="45">
        <f t="shared" si="1"/>
        <v>7.4569373051485879E-2</v>
      </c>
      <c r="Q14" s="45"/>
      <c r="R14" s="46">
        <f t="shared" si="2"/>
        <v>-6.3932554649347426E-2</v>
      </c>
      <c r="T14" s="31">
        <v>12</v>
      </c>
      <c r="U14" s="65">
        <f>Chile!$H$31*B14</f>
        <v>0.78598782696620217</v>
      </c>
      <c r="V14" s="23">
        <f>(Chile!H30-Chile!$H$31)*B14</f>
        <v>0.3614865243110037</v>
      </c>
      <c r="W14" s="23">
        <f>(N13-Chile!H30)*B14</f>
        <v>4.4861013476682015</v>
      </c>
      <c r="X14" s="23">
        <f t="shared" si="3"/>
        <v>3.6809462124158192</v>
      </c>
      <c r="Y14" s="23">
        <f>($N$14-Chile!$H$31)*B14</f>
        <v>1.1666416595633857</v>
      </c>
      <c r="Z14" s="23">
        <f>(Chile!$H$31-N13)*B14</f>
        <v>-4.8475878719792052</v>
      </c>
      <c r="AA14" s="23"/>
      <c r="AB14" s="23">
        <f>Chile!$I$31*E14</f>
        <v>1.5840478139323122</v>
      </c>
      <c r="AC14" s="23">
        <f>(Chile!I30-Chile!$I$31)*E14</f>
        <v>1.0664284251521712</v>
      </c>
      <c r="AD14" s="23">
        <f>(P13-Chile!I30)*E14</f>
        <v>-4.1134976004807271</v>
      </c>
      <c r="AE14" s="23">
        <f t="shared" si="4"/>
        <v>-3.2019113296386585</v>
      </c>
      <c r="AF14" s="23">
        <f>($P$14-Chile!$I$31)*E14</f>
        <v>0.15484215431010256</v>
      </c>
      <c r="AG14" s="23">
        <f>(Chile!$I$31-P13)*E14</f>
        <v>3.0470691753285557</v>
      </c>
      <c r="AH14" s="23"/>
      <c r="AI14" s="23">
        <f>Chile!$J$31*H14</f>
        <v>-0.25662968159482075</v>
      </c>
      <c r="AJ14" s="23">
        <f>(Chile!J30-Chile!$J$31)*H14</f>
        <v>-0.17719110391845708</v>
      </c>
      <c r="AK14" s="23">
        <f>(R13-Chile!J30)*H14</f>
        <v>-2.5411328632457875</v>
      </c>
      <c r="AL14" s="23">
        <f t="shared" si="5"/>
        <v>-1.5776393059677094</v>
      </c>
      <c r="AM14" s="23">
        <f>($R$14-Chile!$J$31)*H14</f>
        <v>-1.1406846611965351</v>
      </c>
      <c r="AN14" s="66">
        <f>(Chile!$J$31-AP!R13)*H14</f>
        <v>-6.754857360523645</v>
      </c>
    </row>
    <row r="15" spans="1:40" x14ac:dyDescent="0.25">
      <c r="A15" s="51">
        <v>13</v>
      </c>
      <c r="B15" s="57">
        <v>317.72997461480782</v>
      </c>
      <c r="C15" s="57">
        <v>337.52812845038767</v>
      </c>
      <c r="D15" s="57">
        <v>346.20344252155815</v>
      </c>
      <c r="E15" s="57">
        <v>352.81003418245746</v>
      </c>
      <c r="F15" s="57">
        <v>346.13513875255893</v>
      </c>
      <c r="G15" s="57">
        <v>359.42573917664066</v>
      </c>
      <c r="H15" s="57">
        <v>379.11885723771661</v>
      </c>
      <c r="I15" s="57">
        <v>317.9780947792338</v>
      </c>
      <c r="J15" s="57">
        <v>329.61195368340736</v>
      </c>
      <c r="K15" s="58">
        <v>354.88082017876815</v>
      </c>
    </row>
    <row r="17" spans="2:21" x14ac:dyDescent="0.25">
      <c r="B17" s="15"/>
      <c r="E17" s="15"/>
    </row>
    <row r="18" spans="2:21" x14ac:dyDescent="0.25">
      <c r="P18" s="15"/>
      <c r="Q18" s="15"/>
    </row>
    <row r="20" spans="2:21" x14ac:dyDescent="0.25">
      <c r="U20" s="14"/>
    </row>
    <row r="21" spans="2:21" x14ac:dyDescent="0.25">
      <c r="U21" s="14"/>
    </row>
    <row r="22" spans="2:21" x14ac:dyDescent="0.25">
      <c r="H22" s="15"/>
      <c r="U22" s="14"/>
    </row>
    <row r="23" spans="2:21" x14ac:dyDescent="0.25">
      <c r="H23" s="15"/>
      <c r="U23" s="14"/>
    </row>
    <row r="24" spans="2:21" x14ac:dyDescent="0.25">
      <c r="H24" s="15"/>
      <c r="U24" s="14"/>
    </row>
    <row r="25" spans="2:21" x14ac:dyDescent="0.25">
      <c r="U25" s="14"/>
    </row>
    <row r="26" spans="2:21" x14ac:dyDescent="0.25">
      <c r="U26" s="14"/>
    </row>
    <row r="27" spans="2:21" x14ac:dyDescent="0.25">
      <c r="U27" s="14"/>
    </row>
    <row r="28" spans="2:21" x14ac:dyDescent="0.25">
      <c r="U28" s="14"/>
    </row>
    <row r="29" spans="2:21" x14ac:dyDescent="0.25">
      <c r="U29" s="14"/>
    </row>
    <row r="30" spans="2:21" x14ac:dyDescent="0.25">
      <c r="U30" s="14"/>
    </row>
    <row r="31" spans="2:21" x14ac:dyDescent="0.25">
      <c r="U31" s="14"/>
    </row>
    <row r="32" spans="2:21" x14ac:dyDescent="0.25">
      <c r="B32" s="19"/>
    </row>
  </sheetData>
  <mergeCells count="4">
    <mergeCell ref="A1:K1"/>
    <mergeCell ref="AB1:AG1"/>
    <mergeCell ref="AI1:AN1"/>
    <mergeCell ref="U1:Z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Normal="100" workbookViewId="0">
      <selection activeCell="L19" sqref="L19"/>
    </sheetView>
  </sheetViews>
  <sheetFormatPr defaultColWidth="9.21875" defaultRowHeight="13.8" x14ac:dyDescent="0.25"/>
  <cols>
    <col min="1" max="1" width="9.21875" style="1"/>
    <col min="2" max="2" width="8.21875" style="1" bestFit="1" customWidth="1"/>
    <col min="3" max="3" width="9.21875" style="1"/>
    <col min="4" max="5" width="9.77734375" style="1" bestFit="1" customWidth="1"/>
    <col min="6" max="6" width="9.21875" style="1"/>
    <col min="7" max="7" width="9.77734375" style="1" bestFit="1" customWidth="1"/>
    <col min="8" max="9" width="9.21875" style="1"/>
    <col min="10" max="10" width="9.77734375" style="1" bestFit="1" customWidth="1"/>
    <col min="11" max="12" width="9.21875" style="1"/>
    <col min="13" max="13" width="4" style="1" bestFit="1" customWidth="1"/>
    <col min="14" max="14" width="10.77734375" style="1" bestFit="1" customWidth="1"/>
    <col min="15" max="15" width="1.77734375" style="1" customWidth="1"/>
    <col min="16" max="16" width="10.77734375" style="1" bestFit="1" customWidth="1"/>
    <col min="17" max="17" width="1.77734375" style="1" customWidth="1"/>
    <col min="18" max="20" width="10.77734375" style="1" bestFit="1" customWidth="1"/>
    <col min="21" max="21" width="11" style="1" bestFit="1" customWidth="1"/>
    <col min="22" max="23" width="9.21875" style="1" bestFit="1" customWidth="1"/>
    <col min="24" max="24" width="7.21875" style="1" bestFit="1" customWidth="1"/>
    <col min="25" max="25" width="6.44140625" style="1" bestFit="1" customWidth="1"/>
    <col min="26" max="26" width="9.21875" style="1" bestFit="1" customWidth="1"/>
    <col min="27" max="27" width="1.77734375" style="1" customWidth="1"/>
    <col min="28" max="33" width="9.21875" style="1" bestFit="1" customWidth="1"/>
    <col min="34" max="34" width="1.77734375" style="1" customWidth="1"/>
    <col min="35" max="40" width="9.21875" style="1" bestFit="1" customWidth="1"/>
    <col min="41" max="16384" width="9.21875" style="1"/>
  </cols>
  <sheetData>
    <row r="1" spans="1:40" ht="15.6" x14ac:dyDescent="0.25">
      <c r="A1" s="84" t="s">
        <v>52</v>
      </c>
      <c r="B1" s="84" t="s">
        <v>0</v>
      </c>
      <c r="C1" s="84" t="s">
        <v>0</v>
      </c>
      <c r="D1" s="84" t="s">
        <v>0</v>
      </c>
      <c r="E1" s="84" t="s">
        <v>0</v>
      </c>
      <c r="F1" s="84" t="s">
        <v>0</v>
      </c>
      <c r="G1" s="84" t="s">
        <v>0</v>
      </c>
      <c r="H1" s="84" t="s">
        <v>0</v>
      </c>
      <c r="I1" s="84" t="s">
        <v>0</v>
      </c>
      <c r="J1" s="84" t="s">
        <v>0</v>
      </c>
      <c r="K1" s="84" t="s">
        <v>0</v>
      </c>
      <c r="N1" s="2" t="s">
        <v>1</v>
      </c>
      <c r="O1" s="3"/>
      <c r="P1" s="3" t="s">
        <v>2</v>
      </c>
      <c r="Q1" s="3"/>
      <c r="R1" s="4" t="s">
        <v>3</v>
      </c>
      <c r="U1" s="83" t="s">
        <v>1</v>
      </c>
      <c r="V1" s="83"/>
      <c r="W1" s="83"/>
      <c r="X1" s="83"/>
      <c r="Y1" s="83"/>
      <c r="Z1" s="83"/>
      <c r="AA1" s="9"/>
      <c r="AB1" s="83" t="s">
        <v>2</v>
      </c>
      <c r="AC1" s="83"/>
      <c r="AD1" s="83"/>
      <c r="AE1" s="83"/>
      <c r="AF1" s="83"/>
      <c r="AG1" s="83"/>
      <c r="AH1" s="9"/>
      <c r="AI1" s="83" t="s">
        <v>3</v>
      </c>
      <c r="AJ1" s="83"/>
      <c r="AK1" s="83"/>
      <c r="AL1" s="83"/>
      <c r="AM1" s="83"/>
      <c r="AN1" s="83"/>
    </row>
    <row r="2" spans="1:40" ht="15.6" x14ac:dyDescent="0.3">
      <c r="A2" s="52" t="s">
        <v>36</v>
      </c>
      <c r="B2" s="52">
        <v>41275</v>
      </c>
      <c r="C2" s="52">
        <v>41640</v>
      </c>
      <c r="D2" s="52">
        <v>42005</v>
      </c>
      <c r="E2" s="52">
        <v>42370</v>
      </c>
      <c r="F2" s="52">
        <v>42736</v>
      </c>
      <c r="G2" s="52">
        <v>43101</v>
      </c>
      <c r="H2" s="52">
        <v>43466</v>
      </c>
      <c r="I2" s="52">
        <v>43831</v>
      </c>
      <c r="J2" s="52">
        <v>44197</v>
      </c>
      <c r="K2" s="52">
        <v>44562</v>
      </c>
      <c r="M2" s="47" t="s">
        <v>4</v>
      </c>
      <c r="N2" s="38">
        <f t="shared" ref="N2:N14" si="0">(E3-B3)/B3</f>
        <v>0.21569549348587641</v>
      </c>
      <c r="O2" s="39"/>
      <c r="P2" s="39">
        <f t="shared" ref="P2:P14" si="1">(H3-E3)/E3</f>
        <v>-5.1317207052820925E-2</v>
      </c>
      <c r="Q2" s="39"/>
      <c r="R2" s="40">
        <f t="shared" ref="R2:R14" si="2">(K3-H3)/H3</f>
        <v>-0.29346628089638432</v>
      </c>
      <c r="T2" s="9" t="s">
        <v>36</v>
      </c>
      <c r="U2" s="10" t="s">
        <v>30</v>
      </c>
      <c r="V2" s="9" t="s">
        <v>31</v>
      </c>
      <c r="W2" s="9" t="s">
        <v>32</v>
      </c>
      <c r="X2" s="9" t="s">
        <v>33</v>
      </c>
      <c r="Y2" s="11" t="s">
        <v>35</v>
      </c>
      <c r="Z2" s="9" t="s">
        <v>34</v>
      </c>
      <c r="AA2" s="9"/>
      <c r="AB2" s="9" t="s">
        <v>30</v>
      </c>
      <c r="AC2" s="9" t="s">
        <v>31</v>
      </c>
      <c r="AD2" s="9" t="s">
        <v>32</v>
      </c>
      <c r="AE2" s="9" t="s">
        <v>33</v>
      </c>
      <c r="AF2" s="11" t="s">
        <v>35</v>
      </c>
      <c r="AG2" s="9" t="s">
        <v>34</v>
      </c>
      <c r="AH2" s="9"/>
      <c r="AI2" s="9" t="s">
        <v>30</v>
      </c>
      <c r="AJ2" s="9" t="s">
        <v>31</v>
      </c>
      <c r="AK2" s="9" t="s">
        <v>32</v>
      </c>
      <c r="AL2" s="9" t="s">
        <v>33</v>
      </c>
      <c r="AM2" s="11" t="s">
        <v>35</v>
      </c>
      <c r="AN2" s="4" t="s">
        <v>34</v>
      </c>
    </row>
    <row r="3" spans="1:40" x14ac:dyDescent="0.25">
      <c r="A3" s="49">
        <v>1</v>
      </c>
      <c r="B3" s="54">
        <v>57.345123917863923</v>
      </c>
      <c r="C3" s="54">
        <v>63.76885591980821</v>
      </c>
      <c r="D3" s="54">
        <v>66.97263380628381</v>
      </c>
      <c r="E3" s="54">
        <v>69.714208720336316</v>
      </c>
      <c r="F3" s="54">
        <v>69.713269310134805</v>
      </c>
      <c r="G3" s="54">
        <v>66.678096282450284</v>
      </c>
      <c r="H3" s="54">
        <v>66.136670236911243</v>
      </c>
      <c r="I3" s="54">
        <v>52.428749333302619</v>
      </c>
      <c r="J3" s="54">
        <v>50.986047267665391</v>
      </c>
      <c r="K3" s="55">
        <v>46.727787591614309</v>
      </c>
      <c r="M3" s="47" t="s">
        <v>5</v>
      </c>
      <c r="N3" s="41">
        <f t="shared" si="0"/>
        <v>-0.31277155847169219</v>
      </c>
      <c r="O3" s="42"/>
      <c r="P3" s="42">
        <f t="shared" si="1"/>
        <v>0.21537713191193883</v>
      </c>
      <c r="Q3" s="42"/>
      <c r="R3" s="43">
        <f t="shared" si="2"/>
        <v>0.34479079168177812</v>
      </c>
      <c r="T3" s="29">
        <v>1</v>
      </c>
      <c r="U3" s="60">
        <f>Chile!$H$31*B3</f>
        <v>2.5485584964160943</v>
      </c>
      <c r="V3" s="61">
        <f>(Chile!H19-Chile!$H$31)*B3</f>
        <v>-0.57178588586613166</v>
      </c>
      <c r="W3" s="61">
        <f>(N2-Chile!H19)*B3</f>
        <v>10.39231219192243</v>
      </c>
      <c r="X3" s="61">
        <f t="shared" ref="X3:X14" si="3">(N2-$N$14)*B3</f>
        <v>9.4256328439394856</v>
      </c>
      <c r="Y3" s="61">
        <f>($N$14-Chile!$H$31)*B3</f>
        <v>0.39489346211681392</v>
      </c>
      <c r="Z3" s="61">
        <f>(Chile!$H$31-N2)*B3</f>
        <v>-9.8205263060562995</v>
      </c>
      <c r="AA3" s="61"/>
      <c r="AB3" s="61">
        <f>Chile!$I$31*E3</f>
        <v>4.7356323488891006</v>
      </c>
      <c r="AC3" s="61">
        <f>(Chile!I19-Chile!$I$31)*E3</f>
        <v>-5.4491343528650642</v>
      </c>
      <c r="AD3" s="61">
        <f>(P2-Chile!I19)*E3</f>
        <v>-2.8640364794491089</v>
      </c>
      <c r="AE3" s="61">
        <f t="shared" ref="AE3:AE14" si="4">(P2-$P$14)*E3</f>
        <v>-6.4663760360735019</v>
      </c>
      <c r="AF3" s="61">
        <f>($P$14-Chile!$I$31)*E3</f>
        <v>-1.8467947962406723</v>
      </c>
      <c r="AG3" s="61">
        <f>(Chile!$I$31-P2)*E3</f>
        <v>8.3131708323141726</v>
      </c>
      <c r="AH3" s="61"/>
      <c r="AI3" s="61">
        <f>Chile!$J$31*H3</f>
        <v>-0.77656381931243901</v>
      </c>
      <c r="AJ3" s="61">
        <f>(Chile!J19-Chile!$J$31)*H3</f>
        <v>-13.055084130973155</v>
      </c>
      <c r="AK3" s="61">
        <f>(R2-Chile!J19)*H3</f>
        <v>-5.5772346950113416</v>
      </c>
      <c r="AL3" s="61">
        <f t="shared" ref="AL3:AL14" si="5">(R2-$R$14)*H3</f>
        <v>-19.298414159356959</v>
      </c>
      <c r="AM3" s="61">
        <f>($R$14-Chile!$J$31)*H3</f>
        <v>0.66609533337246107</v>
      </c>
      <c r="AN3" s="62">
        <f>(Chile!$J$31-AP!R2)*H3</f>
        <v>15.507641456454182</v>
      </c>
    </row>
    <row r="4" spans="1:40" x14ac:dyDescent="0.25">
      <c r="A4" s="50">
        <v>2</v>
      </c>
      <c r="B4" s="54">
        <v>33.347715584078337</v>
      </c>
      <c r="C4" s="54">
        <v>30.997271113892651</v>
      </c>
      <c r="D4" s="54">
        <v>28.379650763972652</v>
      </c>
      <c r="E4" s="54">
        <v>22.917498609375418</v>
      </c>
      <c r="F4" s="54">
        <v>22.282878205591732</v>
      </c>
      <c r="G4" s="54">
        <v>23.375264668382041</v>
      </c>
      <c r="H4" s="54">
        <v>27.853403730458542</v>
      </c>
      <c r="I4" s="54">
        <v>24.916781142291111</v>
      </c>
      <c r="J4" s="54">
        <v>28.095024560106946</v>
      </c>
      <c r="K4" s="56">
        <v>37.457000853715535</v>
      </c>
      <c r="M4" s="47" t="s">
        <v>6</v>
      </c>
      <c r="N4" s="41">
        <f t="shared" si="0"/>
        <v>-7.4238134492223135E-2</v>
      </c>
      <c r="O4" s="42"/>
      <c r="P4" s="42">
        <f t="shared" si="1"/>
        <v>9.4123205738258948E-3</v>
      </c>
      <c r="Q4" s="42"/>
      <c r="R4" s="43">
        <f t="shared" si="2"/>
        <v>9.458283894279812E-2</v>
      </c>
      <c r="T4" s="30">
        <v>2</v>
      </c>
      <c r="U4" s="63">
        <f>Chile!$H$31*B4</f>
        <v>1.4820545860115393</v>
      </c>
      <c r="V4" s="61">
        <f>(Chile!H20-Chile!$H$31)*B4</f>
        <v>-8.288632676286749</v>
      </c>
      <c r="W4" s="61">
        <f>(N3-Chile!H20)*B4</f>
        <v>-3.6236388844277081</v>
      </c>
      <c r="X4" s="61">
        <f t="shared" si="3"/>
        <v>-12.141912617546863</v>
      </c>
      <c r="Y4" s="61">
        <f>($N$14-Chile!$H$31)*B4</f>
        <v>0.22964105683240549</v>
      </c>
      <c r="Z4" s="61">
        <f>(Chile!$H$31-N3)*B4</f>
        <v>11.912271560714458</v>
      </c>
      <c r="AA4" s="61"/>
      <c r="AB4" s="61">
        <f>Chile!$I$31*E4</f>
        <v>1.5567679783263506</v>
      </c>
      <c r="AC4" s="61">
        <f>(Chile!I20-Chile!$I$31)*E4</f>
        <v>1.2396787119217469</v>
      </c>
      <c r="AD4" s="61">
        <f>(P3-Chile!I20)*E4</f>
        <v>2.1394584308350266</v>
      </c>
      <c r="AE4" s="61">
        <f t="shared" si="4"/>
        <v>3.9862431825661457</v>
      </c>
      <c r="AF4" s="61">
        <f>($P$14-Chile!$I$31)*E4</f>
        <v>-0.60710603980937194</v>
      </c>
      <c r="AG4" s="61">
        <f>(Chile!$I$31-P3)*E4</f>
        <v>-3.3791371427567736</v>
      </c>
      <c r="AH4" s="61"/>
      <c r="AI4" s="61">
        <f>Chile!$J$31*H4</f>
        <v>-0.3270492074108749</v>
      </c>
      <c r="AJ4" s="61">
        <f>(Chile!J20-Chile!$J$31)*H4</f>
        <v>4.7180809780784054</v>
      </c>
      <c r="AK4" s="61">
        <f>(R3-Chile!J20)*H4</f>
        <v>5.2125653525894622</v>
      </c>
      <c r="AL4" s="61">
        <f t="shared" si="5"/>
        <v>9.6501208343443015</v>
      </c>
      <c r="AM4" s="61">
        <f>($R$14-Chile!$J$31)*H4</f>
        <v>0.28052549632356588</v>
      </c>
      <c r="AN4" s="64">
        <f>(Chile!$J$31-AP!R3)*H4</f>
        <v>1.3061242482227444</v>
      </c>
    </row>
    <row r="5" spans="1:40" x14ac:dyDescent="0.25">
      <c r="A5" s="50">
        <v>3</v>
      </c>
      <c r="B5" s="54">
        <v>66.126725098161899</v>
      </c>
      <c r="C5" s="54">
        <v>65.297293703420848</v>
      </c>
      <c r="D5" s="54">
        <v>69.02563380137282</v>
      </c>
      <c r="E5" s="54">
        <v>61.217600386794288</v>
      </c>
      <c r="F5" s="54">
        <v>66.801180439813081</v>
      </c>
      <c r="G5" s="54">
        <v>72.483165039018346</v>
      </c>
      <c r="H5" s="54">
        <v>61.793800066395164</v>
      </c>
      <c r="I5" s="54">
        <v>64.757751006648405</v>
      </c>
      <c r="J5" s="54">
        <v>70.001707184006918</v>
      </c>
      <c r="K5" s="56">
        <v>67.638433105738486</v>
      </c>
      <c r="M5" s="48" t="s">
        <v>7</v>
      </c>
      <c r="N5" s="41">
        <f t="shared" si="0"/>
        <v>0.18766882533296486</v>
      </c>
      <c r="O5" s="42"/>
      <c r="P5" s="42">
        <f t="shared" si="1"/>
        <v>-9.4213819176186708E-2</v>
      </c>
      <c r="Q5" s="42"/>
      <c r="R5" s="43">
        <f t="shared" si="2"/>
        <v>7.8521715557922558E-3</v>
      </c>
      <c r="T5" s="30">
        <v>3</v>
      </c>
      <c r="U5" s="63">
        <f>Chile!$H$31*B5</f>
        <v>2.9388344740605361</v>
      </c>
      <c r="V5" s="61">
        <f>(Chile!H21-Chile!$H$31)*B5</f>
        <v>-3.9678473943963843</v>
      </c>
      <c r="W5" s="61">
        <f>(N4-Chile!H21)*B5</f>
        <v>-3.8801117910317617</v>
      </c>
      <c r="X5" s="61">
        <f t="shared" si="3"/>
        <v>-8.3033250409429407</v>
      </c>
      <c r="Y5" s="61">
        <f>($N$14-Chile!$H$31)*B5</f>
        <v>0.45536585551479375</v>
      </c>
      <c r="Z5" s="61">
        <f>(Chile!$H$31-N4)*B5</f>
        <v>7.8479591854281461</v>
      </c>
      <c r="AA5" s="61"/>
      <c r="AB5" s="61">
        <f>Chile!$I$31*E5</f>
        <v>4.1584643078434755</v>
      </c>
      <c r="AC5" s="61">
        <f>(Chile!I21-Chile!$I$31)*E5</f>
        <v>-5.0993451483559991</v>
      </c>
      <c r="AD5" s="61">
        <f>(P4-Chile!I21)*E5</f>
        <v>1.5170805201133994</v>
      </c>
      <c r="AE5" s="61">
        <f t="shared" si="4"/>
        <v>-1.9605529584421648</v>
      </c>
      <c r="AF5" s="61">
        <f>($P$14-Chile!$I$31)*E5</f>
        <v>-1.621711669800435</v>
      </c>
      <c r="AG5" s="61">
        <f>(Chile!$I$31-P4)*E5</f>
        <v>3.5822646282426001</v>
      </c>
      <c r="AH5" s="61"/>
      <c r="AI5" s="61">
        <f>Chile!$J$31*H5</f>
        <v>-0.72557068896110466</v>
      </c>
      <c r="AJ5" s="61">
        <f>(Chile!J21-Chile!$J$31)*H5</f>
        <v>0.30212972138802557</v>
      </c>
      <c r="AK5" s="61">
        <f>(R4-Chile!J21)*H5</f>
        <v>6.2680740069164012</v>
      </c>
      <c r="AL5" s="61">
        <f t="shared" si="5"/>
        <v>5.9478476026008869</v>
      </c>
      <c r="AM5" s="61">
        <f>($R$14-Chile!$J$31)*H5</f>
        <v>0.62235612570353982</v>
      </c>
      <c r="AN5" s="64">
        <f>(Chile!$J$31-AP!R4)*H5</f>
        <v>6.376574259669689</v>
      </c>
    </row>
    <row r="6" spans="1:40" x14ac:dyDescent="0.25">
      <c r="A6" s="50">
        <v>4</v>
      </c>
      <c r="B6" s="54">
        <v>10.710163582707395</v>
      </c>
      <c r="C6" s="54">
        <v>11.673591051394075</v>
      </c>
      <c r="D6" s="54">
        <v>10.48987083387742</v>
      </c>
      <c r="E6" s="54">
        <v>12.72012740139799</v>
      </c>
      <c r="F6" s="54">
        <v>11.1136630330325</v>
      </c>
      <c r="G6" s="54">
        <v>8.8047946167003079</v>
      </c>
      <c r="H6" s="54">
        <v>11.521715618504622</v>
      </c>
      <c r="I6" s="54">
        <v>11.670070410724854</v>
      </c>
      <c r="J6" s="54">
        <v>12.131947177923513</v>
      </c>
      <c r="K6" s="56">
        <v>11.612186106158171</v>
      </c>
      <c r="M6" s="48" t="s">
        <v>8</v>
      </c>
      <c r="N6" s="41">
        <f t="shared" si="0"/>
        <v>-8.5010953174464207E-2</v>
      </c>
      <c r="O6" s="42"/>
      <c r="P6" s="42">
        <f t="shared" si="1"/>
        <v>8.5027283000151152E-2</v>
      </c>
      <c r="Q6" s="42"/>
      <c r="R6" s="43">
        <f t="shared" si="2"/>
        <v>6.4929043442487913E-2</v>
      </c>
      <c r="T6" s="30">
        <v>4</v>
      </c>
      <c r="U6" s="63">
        <f>Chile!$H$31*B6</f>
        <v>0.47598603912358428</v>
      </c>
      <c r="V6" s="61">
        <f>(Chile!H22-Chile!$H$31)*B6</f>
        <v>1.3940462558878806</v>
      </c>
      <c r="W6" s="61">
        <f>(N5-Chile!H22)*B6</f>
        <v>0.1399315236791305</v>
      </c>
      <c r="X6" s="61">
        <f t="shared" si="3"/>
        <v>1.4602248030616236</v>
      </c>
      <c r="Y6" s="61">
        <f>($N$14-Chile!$H$31)*B6</f>
        <v>7.3752976505387327E-2</v>
      </c>
      <c r="Z6" s="61">
        <f>(Chile!$H$31-N5)*B6</f>
        <v>-1.5339777795670109</v>
      </c>
      <c r="AA6" s="61"/>
      <c r="AB6" s="61">
        <f>Chile!$I$31*E6</f>
        <v>0.86406842894394076</v>
      </c>
      <c r="AC6" s="61">
        <f>(Chile!I22-Chile!$I$31)*E6</f>
        <v>0.68737414876844949</v>
      </c>
      <c r="AD6" s="61">
        <f>(P5-Chile!I22)*E6</f>
        <v>-2.7498543606057582</v>
      </c>
      <c r="AE6" s="61">
        <f t="shared" si="4"/>
        <v>-1.7255121027010791</v>
      </c>
      <c r="AF6" s="61">
        <f>($P$14-Chile!$I$31)*E6</f>
        <v>-0.33696810913622982</v>
      </c>
      <c r="AG6" s="61">
        <f>(Chile!$I$31-P5)*E6</f>
        <v>2.0624802118373089</v>
      </c>
      <c r="AH6" s="61"/>
      <c r="AI6" s="61">
        <f>Chile!$J$31*H6</f>
        <v>-0.13528572656722845</v>
      </c>
      <c r="AJ6" s="61">
        <f>(Chile!J22-Chile!$J$31)*H6</f>
        <v>0.36757236270022248</v>
      </c>
      <c r="AK6" s="61">
        <f>(R5-Chile!J22)*H6</f>
        <v>-0.14181614847944465</v>
      </c>
      <c r="AL6" s="61">
        <f t="shared" si="5"/>
        <v>0.1097152799185348</v>
      </c>
      <c r="AM6" s="61">
        <f>($R$14-Chile!$J$31)*H6</f>
        <v>0.11604093430224301</v>
      </c>
      <c r="AN6" s="64">
        <f>(Chile!$J$31-AP!R5)*H6</f>
        <v>0.97115303107196616</v>
      </c>
    </row>
    <row r="7" spans="1:40" x14ac:dyDescent="0.25">
      <c r="A7" s="50">
        <v>5</v>
      </c>
      <c r="B7" s="54">
        <v>78.582800476275807</v>
      </c>
      <c r="C7" s="54">
        <v>71.331335788997777</v>
      </c>
      <c r="D7" s="54">
        <v>70.982463944368362</v>
      </c>
      <c r="E7" s="54">
        <v>71.902401704668861</v>
      </c>
      <c r="F7" s="54">
        <v>72.781116956562727</v>
      </c>
      <c r="G7" s="54">
        <v>78.08368560117141</v>
      </c>
      <c r="H7" s="54">
        <v>78.016067562802291</v>
      </c>
      <c r="I7" s="54">
        <v>62.76489364266984</v>
      </c>
      <c r="J7" s="54">
        <v>79.897841927393202</v>
      </c>
      <c r="K7" s="56">
        <v>83.081576202799553</v>
      </c>
      <c r="M7" s="48" t="s">
        <v>9</v>
      </c>
      <c r="N7" s="41">
        <f t="shared" si="0"/>
        <v>3.1708689594273635E-2</v>
      </c>
      <c r="O7" s="42"/>
      <c r="P7" s="42">
        <f t="shared" si="1"/>
        <v>4.753140178742698E-3</v>
      </c>
      <c r="Q7" s="42"/>
      <c r="R7" s="43">
        <f t="shared" si="2"/>
        <v>3.1282817338218222E-2</v>
      </c>
      <c r="T7" s="30">
        <v>5</v>
      </c>
      <c r="U7" s="63">
        <f>Chile!$H$31*B7</f>
        <v>3.4924131319837501</v>
      </c>
      <c r="V7" s="61">
        <f>(Chile!H23-Chile!$H$31)*B7</f>
        <v>2.1304699035561847</v>
      </c>
      <c r="W7" s="61">
        <f>(N6-Chile!H23)*B7</f>
        <v>-12.303281807146881</v>
      </c>
      <c r="X7" s="61">
        <f t="shared" si="3"/>
        <v>-10.713953539056664</v>
      </c>
      <c r="Y7" s="61">
        <f>($N$14-Chile!$H$31)*B7</f>
        <v>0.54114163546596605</v>
      </c>
      <c r="Z7" s="61">
        <f>(Chile!$H$31-N6)*B7</f>
        <v>10.172811903590697</v>
      </c>
      <c r="AA7" s="61"/>
      <c r="AB7" s="61">
        <f>Chile!$I$31*E7</f>
        <v>4.8842746080846</v>
      </c>
      <c r="AC7" s="61">
        <f>(Chile!I23-Chile!$I$31)*E7</f>
        <v>-1.8663550407960958</v>
      </c>
      <c r="AD7" s="61">
        <f>(P6-Chile!I23)*E7</f>
        <v>3.0957462908449256</v>
      </c>
      <c r="AE7" s="61">
        <f t="shared" si="4"/>
        <v>3.1341533314500785</v>
      </c>
      <c r="AF7" s="61">
        <f>($P$14-Chile!$I$31)*E7</f>
        <v>-1.9047620814012489</v>
      </c>
      <c r="AG7" s="61">
        <f>(Chile!$I$31-P6)*E7</f>
        <v>-1.2293912500488295</v>
      </c>
      <c r="AH7" s="61"/>
      <c r="AI7" s="61">
        <f>Chile!$J$31*H7</f>
        <v>-0.91604937438314682</v>
      </c>
      <c r="AJ7" s="61">
        <f>(Chile!J23-Chile!$J$31)*H7</f>
        <v>0.65867437813420726</v>
      </c>
      <c r="AK7" s="61">
        <f>(R6-Chile!J23)*H7</f>
        <v>5.3228836362462015</v>
      </c>
      <c r="AL7" s="61">
        <f t="shared" si="5"/>
        <v>5.1958193561518815</v>
      </c>
      <c r="AM7" s="61">
        <f>($R$14-Chile!$J$31)*H7</f>
        <v>0.78573865822852773</v>
      </c>
      <c r="AN7" s="64">
        <f>(Chile!$J$31-AP!R6)*H7</f>
        <v>-16.609398772186704</v>
      </c>
    </row>
    <row r="8" spans="1:40" x14ac:dyDescent="0.25">
      <c r="A8" s="50">
        <v>6</v>
      </c>
      <c r="B8" s="54">
        <v>154.00403113883874</v>
      </c>
      <c r="C8" s="54">
        <v>154.61844012557691</v>
      </c>
      <c r="D8" s="54">
        <v>154.65943804205861</v>
      </c>
      <c r="E8" s="54">
        <v>158.88729715848703</v>
      </c>
      <c r="F8" s="54">
        <v>155.69301084350894</v>
      </c>
      <c r="G8" s="54">
        <v>152.38096269913984</v>
      </c>
      <c r="H8" s="54">
        <v>159.64251075450287</v>
      </c>
      <c r="I8" s="54">
        <v>139.15838326282181</v>
      </c>
      <c r="J8" s="54">
        <v>150.21736810245289</v>
      </c>
      <c r="K8" s="56">
        <v>164.63657825785052</v>
      </c>
      <c r="M8" s="48" t="s">
        <v>10</v>
      </c>
      <c r="N8" s="41">
        <f t="shared" si="0"/>
        <v>0.45294139225968527</v>
      </c>
      <c r="O8" s="42"/>
      <c r="P8" s="42">
        <f t="shared" si="1"/>
        <v>2.4715041448379299E-2</v>
      </c>
      <c r="Q8" s="42"/>
      <c r="R8" s="43">
        <f t="shared" si="2"/>
        <v>-0.11024663253884565</v>
      </c>
      <c r="T8" s="30">
        <v>6</v>
      </c>
      <c r="U8" s="63">
        <f>Chile!$H$31*B8</f>
        <v>6.8443183173408375</v>
      </c>
      <c r="V8" s="61">
        <f>(Chile!H24-Chile!$H$31)*B8</f>
        <v>0.14460360918118897</v>
      </c>
      <c r="W8" s="61">
        <f>(N7-Chile!H24)*B8</f>
        <v>-2.1056559068737375</v>
      </c>
      <c r="X8" s="61">
        <f t="shared" si="3"/>
        <v>-3.0215641752755134</v>
      </c>
      <c r="Y8" s="61">
        <f>($N$14-Chile!$H$31)*B8</f>
        <v>1.0605118775829647</v>
      </c>
      <c r="Z8" s="61">
        <f>(Chile!$H$31-N7)*B8</f>
        <v>1.9610522976925484</v>
      </c>
      <c r="AA8" s="61"/>
      <c r="AB8" s="61">
        <f>Chile!$I$31*E8</f>
        <v>10.793091366348603</v>
      </c>
      <c r="AC8" s="61">
        <f>(Chile!I24-Chile!$I$31)*E8</f>
        <v>-2.7621641312470602</v>
      </c>
      <c r="AD8" s="61">
        <f>(P7-Chile!I24)*E8</f>
        <v>-7.2757136390857093</v>
      </c>
      <c r="AE8" s="61">
        <f t="shared" si="4"/>
        <v>-5.8288041974236338</v>
      </c>
      <c r="AF8" s="61">
        <f>($P$14-Chile!$I$31)*E8</f>
        <v>-4.2090735729091362</v>
      </c>
      <c r="AG8" s="61">
        <f>(Chile!$I$31-P7)*E8</f>
        <v>10.037877770332768</v>
      </c>
      <c r="AH8" s="61"/>
      <c r="AI8" s="61">
        <f>Chile!$J$31*H8</f>
        <v>-1.8744910717769108</v>
      </c>
      <c r="AJ8" s="61">
        <f>(Chile!J24-Chile!$J$31)*H8</f>
        <v>-1.2478307119928391</v>
      </c>
      <c r="AK8" s="61">
        <f>(R7-Chile!J24)*H8</f>
        <v>8.1163892871174017</v>
      </c>
      <c r="AL8" s="61">
        <f t="shared" si="5"/>
        <v>5.2607193682137501</v>
      </c>
      <c r="AM8" s="61">
        <f>($R$14-Chile!$J$31)*H8</f>
        <v>1.6078392069108123</v>
      </c>
      <c r="AN8" s="64">
        <f>(Chile!$J$31-AP!R7)*H8</f>
        <v>-9.4913087149165669</v>
      </c>
    </row>
    <row r="9" spans="1:40" x14ac:dyDescent="0.25">
      <c r="A9" s="50">
        <v>7</v>
      </c>
      <c r="B9" s="54">
        <v>33.600715278665774</v>
      </c>
      <c r="C9" s="54">
        <v>38.486187591514188</v>
      </c>
      <c r="D9" s="54">
        <v>45.855136255085334</v>
      </c>
      <c r="E9" s="54">
        <v>48.819870037905929</v>
      </c>
      <c r="F9" s="54">
        <v>47.879424143520531</v>
      </c>
      <c r="G9" s="54">
        <v>48.6796293220359</v>
      </c>
      <c r="H9" s="54">
        <v>50.026455149397265</v>
      </c>
      <c r="I9" s="54">
        <v>30.210933771152952</v>
      </c>
      <c r="J9" s="54">
        <v>37.690811139934205</v>
      </c>
      <c r="K9" s="56">
        <v>44.511206931320622</v>
      </c>
      <c r="M9" s="48" t="s">
        <v>11</v>
      </c>
      <c r="N9" s="41">
        <f t="shared" si="0"/>
        <v>4.2028683161214241E-2</v>
      </c>
      <c r="O9" s="42"/>
      <c r="P9" s="42">
        <f t="shared" si="1"/>
        <v>1.0452830381504357E-2</v>
      </c>
      <c r="Q9" s="42"/>
      <c r="R9" s="43">
        <f t="shared" si="2"/>
        <v>2.4266968303890135E-2</v>
      </c>
      <c r="T9" s="30">
        <v>7</v>
      </c>
      <c r="U9" s="63">
        <f>Chile!$H$31*B9</f>
        <v>1.4932985153498912</v>
      </c>
      <c r="V9" s="61">
        <f>(Chile!H25-Chile!$H$31)*B9</f>
        <v>5.7793265822978235</v>
      </c>
      <c r="W9" s="61">
        <f>(N8-Chile!H25)*B9</f>
        <v>7.9465296615924395</v>
      </c>
      <c r="X9" s="61">
        <f t="shared" si="3"/>
        <v>13.494472965252683</v>
      </c>
      <c r="Y9" s="61">
        <f>($N$14-Chile!$H$31)*B9</f>
        <v>0.23138327863757988</v>
      </c>
      <c r="Z9" s="61">
        <f>(Chile!$H$31-N8)*B9</f>
        <v>-13.725856243890263</v>
      </c>
      <c r="AA9" s="61"/>
      <c r="AB9" s="61">
        <f>Chile!$I$31*E9</f>
        <v>3.316296061646725</v>
      </c>
      <c r="AC9" s="61">
        <f>(Chile!I25-Chile!$I$31)*E9</f>
        <v>4.3571007020011745</v>
      </c>
      <c r="AD9" s="61">
        <f>(P8-Chile!I25)*E9</f>
        <v>-6.4668116521565633</v>
      </c>
      <c r="AE9" s="61">
        <f t="shared" si="4"/>
        <v>-0.81642678909096111</v>
      </c>
      <c r="AF9" s="61">
        <f>($P$14-Chile!$I$31)*E9</f>
        <v>-1.2932841610644281</v>
      </c>
      <c r="AG9" s="61">
        <f>(Chile!$I$31-P8)*E9</f>
        <v>2.1097109501553892</v>
      </c>
      <c r="AH9" s="61"/>
      <c r="AI9" s="61">
        <f>Chile!$J$31*H9</f>
        <v>-0.58740083131364962</v>
      </c>
      <c r="AJ9" s="61">
        <f>(Chile!J25-Chile!$J$31)*H9</f>
        <v>-4.7074366421170053</v>
      </c>
      <c r="AK9" s="61">
        <f>(R8-Chile!J25)*H9</f>
        <v>-0.22041074464598756</v>
      </c>
      <c r="AL9" s="61">
        <f t="shared" si="5"/>
        <v>-5.4316887232078814</v>
      </c>
      <c r="AM9" s="61">
        <f>($R$14-Chile!$J$31)*H9</f>
        <v>0.5038413364448886</v>
      </c>
      <c r="AN9" s="64">
        <f>(Chile!$J$31-AP!R8)*H9</f>
        <v>15.270829286370367</v>
      </c>
    </row>
    <row r="10" spans="1:40" x14ac:dyDescent="0.25">
      <c r="A10" s="50">
        <v>8</v>
      </c>
      <c r="B10" s="54">
        <v>72.565616286207302</v>
      </c>
      <c r="C10" s="54">
        <v>76.206906208164398</v>
      </c>
      <c r="D10" s="54">
        <v>75.946956729266049</v>
      </c>
      <c r="E10" s="54">
        <v>75.615453581498556</v>
      </c>
      <c r="F10" s="54">
        <v>79.674570626107041</v>
      </c>
      <c r="G10" s="54">
        <v>84.282598357650784</v>
      </c>
      <c r="H10" s="54">
        <v>76.405849092006477</v>
      </c>
      <c r="I10" s="54">
        <v>63.685602485009518</v>
      </c>
      <c r="J10" s="54">
        <v>69.834690957363136</v>
      </c>
      <c r="K10" s="56">
        <v>78.259987410154011</v>
      </c>
      <c r="M10" s="48" t="s">
        <v>12</v>
      </c>
      <c r="N10" s="41">
        <f t="shared" si="0"/>
        <v>6.0811581327998715E-2</v>
      </c>
      <c r="O10" s="42"/>
      <c r="P10" s="42">
        <f t="shared" si="1"/>
        <v>0.10820071484323832</v>
      </c>
      <c r="Q10" s="42"/>
      <c r="R10" s="43">
        <f t="shared" si="2"/>
        <v>9.112448240723648E-3</v>
      </c>
      <c r="T10" s="30">
        <v>8</v>
      </c>
      <c r="U10" s="63">
        <f>Chile!$H$31*B10</f>
        <v>3.2249946516598711</v>
      </c>
      <c r="V10" s="61">
        <f>(Chile!H26-Chile!$H$31)*B10</f>
        <v>-0.43610332931466872</v>
      </c>
      <c r="W10" s="61">
        <f>(N9-Chile!H26)*B10</f>
        <v>0.2609459729460521</v>
      </c>
      <c r="X10" s="61">
        <f t="shared" si="3"/>
        <v>-0.67486309398188826</v>
      </c>
      <c r="Y10" s="61">
        <f>($N$14-Chile!$H$31)*B10</f>
        <v>0.49970573761327169</v>
      </c>
      <c r="Z10" s="61">
        <f>(Chile!$H$31-N9)*B10</f>
        <v>0.17515735636861662</v>
      </c>
      <c r="AA10" s="61"/>
      <c r="AB10" s="61">
        <f>Chile!$I$31*E10</f>
        <v>5.136499353997678</v>
      </c>
      <c r="AC10" s="61">
        <f>(Chile!I26-Chile!$I$31)*E10</f>
        <v>-2.5778270424162582</v>
      </c>
      <c r="AD10" s="61">
        <f>(P9-Chile!I26)*E10</f>
        <v>-1.768276801073499</v>
      </c>
      <c r="AE10" s="61">
        <f t="shared" si="4"/>
        <v>-2.3429795342131396</v>
      </c>
      <c r="AF10" s="61">
        <f>($P$14-Chile!$I$31)*E10</f>
        <v>-2.0031243092766178</v>
      </c>
      <c r="AG10" s="61">
        <f>(Chile!$I$31-P9)*E10</f>
        <v>4.3461038434897574</v>
      </c>
      <c r="AH10" s="61"/>
      <c r="AI10" s="61">
        <f>Chile!$J$31*H10</f>
        <v>-0.89714250469754908</v>
      </c>
      <c r="AJ10" s="61">
        <f>(Chile!J26-Chile!$J$31)*H10</f>
        <v>3.542733666108588</v>
      </c>
      <c r="AK10" s="61">
        <f>(R9-Chile!J26)*H10</f>
        <v>-0.79145284326350462</v>
      </c>
      <c r="AL10" s="61">
        <f t="shared" si="5"/>
        <v>1.9817594765142539</v>
      </c>
      <c r="AM10" s="61">
        <f>($R$14-Chile!$J$31)*H10</f>
        <v>0.76952134633082903</v>
      </c>
      <c r="AN10" s="64">
        <f>(Chile!$J$31-AP!R9)*H10</f>
        <v>12.556693782537081</v>
      </c>
    </row>
    <row r="11" spans="1:40" x14ac:dyDescent="0.25">
      <c r="A11" s="50">
        <v>9</v>
      </c>
      <c r="B11" s="54">
        <v>48.788514839901318</v>
      </c>
      <c r="C11" s="54">
        <v>53.348944950903274</v>
      </c>
      <c r="D11" s="54">
        <v>52.218588972545284</v>
      </c>
      <c r="E11" s="54">
        <v>51.755421577960249</v>
      </c>
      <c r="F11" s="54">
        <v>55.029813172254713</v>
      </c>
      <c r="G11" s="54">
        <v>56.332824334047444</v>
      </c>
      <c r="H11" s="54">
        <v>57.355395189708709</v>
      </c>
      <c r="I11" s="54">
        <v>55.897461238692237</v>
      </c>
      <c r="J11" s="54">
        <v>53.293073039118838</v>
      </c>
      <c r="K11" s="56">
        <v>57.87804325970118</v>
      </c>
      <c r="M11" s="48" t="s">
        <v>13</v>
      </c>
      <c r="N11" s="41">
        <f t="shared" si="0"/>
        <v>9.4498115118617332E-2</v>
      </c>
      <c r="O11" s="42"/>
      <c r="P11" s="42">
        <f t="shared" si="1"/>
        <v>0.24628388711018701</v>
      </c>
      <c r="Q11" s="42"/>
      <c r="R11" s="43">
        <f t="shared" si="2"/>
        <v>-0.1704078707921837</v>
      </c>
      <c r="T11" s="30">
        <v>9</v>
      </c>
      <c r="U11" s="63">
        <f>Chile!$H$31*B11</f>
        <v>2.1682817217527921</v>
      </c>
      <c r="V11" s="61">
        <f>(Chile!H27-Chile!$H$31)*B11</f>
        <v>1.3011925210537794</v>
      </c>
      <c r="W11" s="61">
        <f>(N10-Chile!H27)*B11</f>
        <v>-0.50256750474764011</v>
      </c>
      <c r="X11" s="61">
        <f t="shared" si="3"/>
        <v>0.46265459335855819</v>
      </c>
      <c r="Y11" s="61">
        <f>($N$14-Chile!$H$31)*B11</f>
        <v>0.335970422947581</v>
      </c>
      <c r="Z11" s="61">
        <f>(Chile!$H$31-N10)*B11</f>
        <v>-0.79862501630613913</v>
      </c>
      <c r="AA11" s="61"/>
      <c r="AB11" s="61">
        <f>Chile!$I$31*E11</f>
        <v>3.5157058102487655</v>
      </c>
      <c r="AC11" s="61">
        <f>(Chile!I27-Chile!$I$31)*E11</f>
        <v>5.0926711610923159E-2</v>
      </c>
      <c r="AD11" s="61">
        <f>(P10-Chile!I27)*E11</f>
        <v>2.0333410898887716</v>
      </c>
      <c r="AE11" s="61">
        <f t="shared" si="4"/>
        <v>3.455317477052235</v>
      </c>
      <c r="AF11" s="61">
        <f>($P$14-Chile!$I$31)*E11</f>
        <v>-1.3710496755525405</v>
      </c>
      <c r="AG11" s="61">
        <f>(Chile!$I$31-P10)*E11</f>
        <v>-2.0842678014996947</v>
      </c>
      <c r="AH11" s="61"/>
      <c r="AI11" s="61">
        <f>Chile!$J$31*H11</f>
        <v>-0.6734558088144631</v>
      </c>
      <c r="AJ11" s="61">
        <f>(Chile!J27-Chile!$J$31)*H11</f>
        <v>6.0000030979292491</v>
      </c>
      <c r="AK11" s="61">
        <f>(R10-Chile!J27)*H11</f>
        <v>-4.8038992191223153</v>
      </c>
      <c r="AL11" s="61">
        <f t="shared" si="5"/>
        <v>0.61844913836195259</v>
      </c>
      <c r="AM11" s="61">
        <f>($R$14-Chile!$J$31)*H11</f>
        <v>0.57765474044498122</v>
      </c>
      <c r="AN11" s="64">
        <f>(Chile!$J$31-AP!R10)*H11</f>
        <v>-13.55429389923542</v>
      </c>
    </row>
    <row r="12" spans="1:40" x14ac:dyDescent="0.25">
      <c r="A12" s="50">
        <v>10</v>
      </c>
      <c r="B12" s="54">
        <v>11.274258475110649</v>
      </c>
      <c r="C12" s="54">
        <v>14.355926883665786</v>
      </c>
      <c r="D12" s="54">
        <v>9.1205134077043599</v>
      </c>
      <c r="E12" s="54">
        <v>12.339654650368702</v>
      </c>
      <c r="F12" s="54">
        <v>15.758773212507768</v>
      </c>
      <c r="G12" s="54">
        <v>14.848725400964012</v>
      </c>
      <c r="H12" s="54">
        <v>15.378712763258802</v>
      </c>
      <c r="I12" s="54">
        <v>11.331379599956504</v>
      </c>
      <c r="J12" s="54">
        <v>12.465633277384732</v>
      </c>
      <c r="K12" s="56">
        <v>12.75805906574729</v>
      </c>
      <c r="M12" s="48" t="s">
        <v>14</v>
      </c>
      <c r="N12" s="41">
        <f t="shared" si="0"/>
        <v>5.3940535047429537E-2</v>
      </c>
      <c r="O12" s="42"/>
      <c r="P12" s="42">
        <f t="shared" si="1"/>
        <v>0.11771502006847491</v>
      </c>
      <c r="Q12" s="42"/>
      <c r="R12" s="43">
        <f t="shared" si="2"/>
        <v>-4.4681293685319208E-2</v>
      </c>
      <c r="T12" s="30">
        <v>10</v>
      </c>
      <c r="U12" s="63">
        <f>Chile!$H$31*B12</f>
        <v>0.50105580500077318</v>
      </c>
      <c r="V12" s="61">
        <f>(Chile!H28-Chile!$H$31)*B12</f>
        <v>1.3672086246125303</v>
      </c>
      <c r="W12" s="61">
        <f>(N11-Chile!H28)*B12</f>
        <v>-0.80286825435525044</v>
      </c>
      <c r="X12" s="61">
        <f t="shared" si="3"/>
        <v>0.48670288937201567</v>
      </c>
      <c r="Y12" s="61">
        <f>($N$14-Chile!$H$31)*B12</f>
        <v>7.7637480885264343E-2</v>
      </c>
      <c r="Z12" s="61">
        <f>(Chile!$H$31-N11)*B12</f>
        <v>-0.56434037025728001</v>
      </c>
      <c r="AA12" s="61"/>
      <c r="AB12" s="61">
        <f>Chile!$I$31*E12</f>
        <v>0.83822320885583657</v>
      </c>
      <c r="AC12" s="61">
        <f>(Chile!I28-Chile!$I$31)*E12</f>
        <v>0.28720609867143865</v>
      </c>
      <c r="AD12" s="61">
        <f>(P11-Chile!I28)*E12</f>
        <v>1.9136288053628243</v>
      </c>
      <c r="AE12" s="61">
        <f t="shared" si="4"/>
        <v>2.527723933028724</v>
      </c>
      <c r="AF12" s="61">
        <f>($P$14-Chile!$I$31)*E12</f>
        <v>-0.32688902899446115</v>
      </c>
      <c r="AG12" s="61">
        <f>(Chile!$I$31-P11)*E12</f>
        <v>-2.200834904034263</v>
      </c>
      <c r="AH12" s="61"/>
      <c r="AI12" s="61">
        <f>Chile!$J$31*H12</f>
        <v>-0.18057383107987199</v>
      </c>
      <c r="AJ12" s="61">
        <f>(Chile!J28-Chile!$J$31)*H12</f>
        <v>4.4937911899083041</v>
      </c>
      <c r="AK12" s="61">
        <f>(R11-Chile!J28)*H12</f>
        <v>-6.9338710563399433</v>
      </c>
      <c r="AL12" s="61">
        <f t="shared" si="5"/>
        <v>-2.5949665392591021</v>
      </c>
      <c r="AM12" s="61">
        <f>($R$14-Chile!$J$31)*H12</f>
        <v>0.15488667282746169</v>
      </c>
      <c r="AN12" s="64">
        <f>(Chile!$J$31-AP!R11)*H12</f>
        <v>-8.7855651557947875E-2</v>
      </c>
    </row>
    <row r="13" spans="1:40" x14ac:dyDescent="0.25">
      <c r="A13" s="50">
        <v>11</v>
      </c>
      <c r="B13" s="54">
        <v>189.16112287166851</v>
      </c>
      <c r="C13" s="54">
        <v>187.97386537001944</v>
      </c>
      <c r="D13" s="54">
        <v>191.34895199480738</v>
      </c>
      <c r="E13" s="54">
        <v>199.36457504953887</v>
      </c>
      <c r="F13" s="54">
        <v>213.15200358399736</v>
      </c>
      <c r="G13" s="54">
        <v>219.43861768006448</v>
      </c>
      <c r="H13" s="54">
        <v>222.83278000243831</v>
      </c>
      <c r="I13" s="54">
        <v>185.28012431113294</v>
      </c>
      <c r="J13" s="54">
        <v>192.73830136171412</v>
      </c>
      <c r="K13" s="56">
        <v>212.87632311643324</v>
      </c>
      <c r="M13" s="48" t="s">
        <v>15</v>
      </c>
      <c r="N13" s="41">
        <f t="shared" si="0"/>
        <v>0.24483653387265109</v>
      </c>
      <c r="O13" s="42"/>
      <c r="P13" s="42">
        <f t="shared" si="1"/>
        <v>-0.11890055651681976</v>
      </c>
      <c r="Q13" s="42"/>
      <c r="R13" s="43">
        <f t="shared" si="2"/>
        <v>0.13639853046000028</v>
      </c>
      <c r="T13" s="30">
        <v>11</v>
      </c>
      <c r="U13" s="63">
        <f>Chile!$H$31*B13</f>
        <v>8.4067860342703238</v>
      </c>
      <c r="V13" s="61">
        <f>(Chile!H29-Chile!$H$31)*B13</f>
        <v>1.3748051878989744</v>
      </c>
      <c r="W13" s="61">
        <f>(N12-Chile!H29)*B13</f>
        <v>0.42186095570106208</v>
      </c>
      <c r="X13" s="61">
        <f t="shared" si="3"/>
        <v>0.49405337366882635</v>
      </c>
      <c r="Y13" s="61">
        <f>($N$14-Chile!$H$31)*B13</f>
        <v>1.3026127699312102</v>
      </c>
      <c r="Z13" s="61">
        <f>(Chile!$H$31-N12)*B13</f>
        <v>-1.7966661436000366</v>
      </c>
      <c r="AA13" s="61"/>
      <c r="AB13" s="61">
        <f>Chile!$I$31*E13</f>
        <v>13.54268158754439</v>
      </c>
      <c r="AC13" s="61">
        <f>(Chile!I29-Chile!$I$31)*E13</f>
        <v>13.370767377283816</v>
      </c>
      <c r="AD13" s="61">
        <f>(P12-Chile!I29)*E13</f>
        <v>-3.4452440119287653</v>
      </c>
      <c r="AE13" s="61">
        <f t="shared" si="4"/>
        <v>15.206878006174749</v>
      </c>
      <c r="AF13" s="61">
        <f>($P$14-Chile!$I$31)*E13</f>
        <v>-5.2813546408196999</v>
      </c>
      <c r="AG13" s="61">
        <f>(Chile!$I$31-P12)*E13</f>
        <v>-9.9255233653550512</v>
      </c>
      <c r="AH13" s="61"/>
      <c r="AI13" s="61">
        <f>Chile!$J$31*H13</f>
        <v>-2.6164588281634602</v>
      </c>
      <c r="AJ13" s="61">
        <f>(Chile!J29-Chile!$J$31)*H13</f>
        <v>-2.330136305853213</v>
      </c>
      <c r="AK13" s="61">
        <f>(R12-Chile!J29)*H13</f>
        <v>-5.0098617519883986</v>
      </c>
      <c r="AL13" s="61">
        <f t="shared" si="5"/>
        <v>-9.5842579268423638</v>
      </c>
      <c r="AM13" s="61">
        <f>($R$14-Chile!$J$31)*H13</f>
        <v>2.2442598690007531</v>
      </c>
      <c r="AN13" s="64">
        <f>(Chile!$J$31-AP!R12)*H13</f>
        <v>2.5154415574171214</v>
      </c>
    </row>
    <row r="14" spans="1:40" x14ac:dyDescent="0.25">
      <c r="A14" s="50">
        <v>12</v>
      </c>
      <c r="B14" s="54">
        <v>46.67448274645497</v>
      </c>
      <c r="C14" s="54">
        <v>53.221263177453494</v>
      </c>
      <c r="D14" s="54">
        <v>59.655370199484544</v>
      </c>
      <c r="E14" s="54">
        <v>58.10210132239586</v>
      </c>
      <c r="F14" s="54">
        <v>58.475494520344</v>
      </c>
      <c r="G14" s="54">
        <v>52.01620030930053</v>
      </c>
      <c r="H14" s="54">
        <v>51.193729140366344</v>
      </c>
      <c r="I14" s="54">
        <v>52.571911836985407</v>
      </c>
      <c r="J14" s="54">
        <v>55.17262162248165</v>
      </c>
      <c r="K14" s="56">
        <v>58.176478563879606</v>
      </c>
      <c r="M14" s="47" t="s">
        <v>29</v>
      </c>
      <c r="N14" s="44">
        <f t="shared" si="0"/>
        <v>5.1328722608549038E-2</v>
      </c>
      <c r="O14" s="45"/>
      <c r="P14" s="45">
        <f t="shared" si="1"/>
        <v>4.1438289348405474E-2</v>
      </c>
      <c r="Q14" s="45"/>
      <c r="R14" s="46">
        <f t="shared" si="2"/>
        <v>-1.6703061334092501E-3</v>
      </c>
      <c r="T14" s="31">
        <v>12</v>
      </c>
      <c r="U14" s="65">
        <f>Chile!$H$31*B14</f>
        <v>2.0743289305587944</v>
      </c>
      <c r="V14" s="23">
        <f>(Chile!H30-Chile!$H$31)*B14</f>
        <v>0.95401217380139325</v>
      </c>
      <c r="W14" s="23">
        <f>(N13-Chile!H30)*B14</f>
        <v>8.399277471580703</v>
      </c>
      <c r="X14" s="23">
        <f t="shared" si="3"/>
        <v>9.0318769981505955</v>
      </c>
      <c r="Y14" s="23">
        <f>($N$14-Chile!$H$31)*B14</f>
        <v>0.32141264723150087</v>
      </c>
      <c r="Z14" s="23">
        <f>(Chile!$H$31-N13)*B14</f>
        <v>-9.3532896453820964</v>
      </c>
      <c r="AA14" s="23"/>
      <c r="AB14" s="23">
        <f>Chile!$I$31*E14</f>
        <v>3.9468308629099598</v>
      </c>
      <c r="AC14" s="23">
        <f>(Chile!I30-Chile!$I$31)*E14</f>
        <v>2.6571247309930688</v>
      </c>
      <c r="AD14" s="23">
        <f>(P13-Chile!I30)*E14</f>
        <v>-13.512327775932546</v>
      </c>
      <c r="AE14" s="23">
        <f t="shared" si="4"/>
        <v>-9.3160238683773287</v>
      </c>
      <c r="AF14" s="23">
        <f>($P$14-Chile!$I$31)*E14</f>
        <v>-1.5391791765621479</v>
      </c>
      <c r="AG14" s="23">
        <f>(Chile!$I$31-P13)*E14</f>
        <v>10.855203044939477</v>
      </c>
      <c r="AH14" s="23"/>
      <c r="AI14" s="23">
        <f>Chile!$J$31*H14</f>
        <v>-0.60110673373304779</v>
      </c>
      <c r="AJ14" s="23">
        <f>(Chile!J30-Chile!$J$31)*H14</f>
        <v>-0.41503681515352181</v>
      </c>
      <c r="AK14" s="23">
        <f>(R13-Chile!J30)*H14</f>
        <v>7.9988929723998323</v>
      </c>
      <c r="AL14" s="23">
        <f t="shared" si="5"/>
        <v>7.0682586232885081</v>
      </c>
      <c r="AM14" s="23">
        <f>($R$14-Chile!$J$31)*H14</f>
        <v>0.51559753395780195</v>
      </c>
      <c r="AN14" s="66">
        <f>(Chile!$J$31-AP!R13)*H14</f>
        <v>-15.821982163496363</v>
      </c>
    </row>
    <row r="15" spans="1:40" x14ac:dyDescent="0.25">
      <c r="A15" s="51">
        <v>13</v>
      </c>
      <c r="B15" s="57">
        <v>802.1812702959345</v>
      </c>
      <c r="C15" s="57">
        <v>821.27988188481106</v>
      </c>
      <c r="D15" s="57">
        <v>834.65520875082655</v>
      </c>
      <c r="E15" s="57">
        <v>843.35621020072801</v>
      </c>
      <c r="F15" s="57">
        <v>868.35519804737521</v>
      </c>
      <c r="G15" s="57">
        <v>877.40456431092537</v>
      </c>
      <c r="H15" s="57">
        <v>878.30344886280045</v>
      </c>
      <c r="I15" s="57">
        <v>755.86812892710884</v>
      </c>
      <c r="J15" s="57">
        <v>813.96879226289502</v>
      </c>
      <c r="K15" s="58">
        <v>876.83641322517042</v>
      </c>
    </row>
    <row r="17" spans="2:17" x14ac:dyDescent="0.25">
      <c r="B17" s="15"/>
      <c r="E17" s="15"/>
    </row>
    <row r="18" spans="2:17" x14ac:dyDescent="0.25">
      <c r="P18" s="15"/>
      <c r="Q18" s="15"/>
    </row>
    <row r="22" spans="2:17" x14ac:dyDescent="0.25">
      <c r="H22" s="15"/>
    </row>
    <row r="23" spans="2:17" x14ac:dyDescent="0.25">
      <c r="H23" s="15"/>
    </row>
    <row r="24" spans="2:17" x14ac:dyDescent="0.25">
      <c r="H24" s="15"/>
    </row>
    <row r="32" spans="2:17" x14ac:dyDescent="0.25">
      <c r="B32" s="19"/>
    </row>
  </sheetData>
  <mergeCells count="4">
    <mergeCell ref="A1:K1"/>
    <mergeCell ref="AB1:AG1"/>
    <mergeCell ref="AI1:AN1"/>
    <mergeCell ref="U1:Z1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o E A A B Q S w M E F A A C A A g A C m 0 f V 1 l Y 3 q 2 n A A A A + A A A A B I A H A B D b 2 5 m a W c v U G F j a 2 F n Z S 5 4 b W w g o h g A K K A U A A A A A A A A A A A A A A A A A A A A A A A A A A A A h Y 9 B D o I w F A W v Q r q n n 6 I S J Z + S 6 F Y S o 4 l x 2 5 Q K j V A I F O F u L j y S V 5 B E U X c u 3 2 Q W 8 x 6 3 O 8 Z D W T h X 1 b S 6 M h F h 1 C O O M r J K t c k i 0 t m z u y Q x x 5 2 Q F 5 E p Z 5 R N G w 5 t G p H c 2 j o E 6 P u e 9 j N a N R n 4 n s f g l G w P M l e l I B 9 Z / 5 d d b V o r j F S E 4 / E V w 3 0 a M L p g K 5 / O A 4 Y w Y U y 0 + S r + W E w 9 h B + I m 6 6 w X a N 4 b d 3 1 H m G a C O 8 X / A l Q S w M E F A A C A A g A C m 0 f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p t H 1 c K q Z F 0 I Q E A A F w C A A A T A B w A R m 9 y b X V s Y X M v U 2 V j d G l v b j E u b S C i G A A o o B Q A A A A A A A A A A A A A A A A A A A A A A A A A A A B 1 k F F r w j A U h d 8 L / Q 8 h e 1 E o p a n b d B M f R p 0 w 9 j K w Y w 9 W R m z v Z j B N S n I L F f G / L 7 M K P s S 8 B L 5 z b s 6 5 s V C i 0 I o s + 5 t N w y A M 7 J Y b q E j W 8 s p o M i M S M A y I O w u t E B x 4 7 U q Q 8 Z c 2 u 4 3 W u 8 F C S I i z f 0 2 h H d D s u f i 0 Y G y x A K O 4 q n T 8 I c p y C 4 i i m I P d o W 6 K G s w v F H 3 C 9 4 g l k z R J R y x l Y 5 b E n b Q d H U Z E t V J G B E 0 L w 6 j P P / u X W w B 0 N U 5 1 D q s 3 h H p G e 4 1 G 7 0 J V M 3 q y 0 P V x N e f I 1 + f x O 5 q L R p M X i W B 4 p a l 7 I u c b 1 z 0 3 X N k f b e p M y 7 Z W + b 4 B O 7 g O i w 4 H 2 m u M u k p O J 1 z t j x G 5 4 P S C E T q 8 4 i O / / d 6 P H / z 4 0 Y / H f j z x 4 y c / Z s k N f m N R l l 7 z 4 z A M h P L / 7 v Q P U E s B A i 0 A F A A C A A g A C m 0 f V 1 l Y 3 q 2 n A A A A + A A A A B I A A A A A A A A A A A A A A A A A A A A A A E N v b m Z p Z y 9 Q Y W N r Y W d l L n h t b F B L A Q I t A B Q A A g A I A A p t H 1 c P y u m r p A A A A O k A A A A T A A A A A A A A A A A A A A A A A P M A A A B b Q 2 9 u d G V u d F 9 U e X B l c 1 0 u e G 1 s U E s B A i 0 A F A A C A A g A C m 0 f V w q p k X Q h A Q A A X A I A A B M A A A A A A A A A A A A A A A A A 5 A E A A E Z v c m 1 1 b G F z L 1 N l Y 3 R p b 2 4 x L m 1 Q S w U G A A A A A A M A A w D C A A A A U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g 4 A A A A A A A B U D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3 V h Z H J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Q b G F u a W x o Y T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M x V D E 2 O j M 5 O j A 0 L j Y z O D g w O D B a I i A v P j x F b n R y e S B U e X B l P S J G a W x s Q 2 9 s d W 1 u V H l w Z X M i I F Z h b H V l P S J z Q U F Z Q U F B Q U F B Q U F B Q U F B Q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d W F k c m 8 v V G l w b y B B b H R l c m F k b y 5 7 Q 2 9 s d W 1 u M S w w f S Z x d W 9 0 O y w m c X V v d D t T Z W N 0 a W 9 u M S 9 D d W F k c m 8 v V G l w b y B B b H R l c m F k b y 5 7 Q 2 9 s d W 1 u M i w x f S Z x d W 9 0 O y w m c X V v d D t T Z W N 0 a W 9 u M S 9 D d W F k c m 8 v V G l w b y B B b H R l c m F k b y 5 7 Q 2 9 s d W 1 u M y w y f S Z x d W 9 0 O y w m c X V v d D t T Z W N 0 a W 9 u M S 9 D d W F k c m 8 v V G l w b y B B b H R l c m F k b y 5 7 Q 2 9 s d W 1 u N C w z f S Z x d W 9 0 O y w m c X V v d D t T Z W N 0 a W 9 u M S 9 D d W F k c m 8 v V G l w b y B B b H R l c m F k b y 5 7 Q 2 9 s d W 1 u N S w 0 f S Z x d W 9 0 O y w m c X V v d D t T Z W N 0 a W 9 u M S 9 D d W F k c m 8 v V G l w b y B B b H R l c m F k b y 5 7 Q 2 9 s d W 1 u N i w 1 f S Z x d W 9 0 O y w m c X V v d D t T Z W N 0 a W 9 u M S 9 D d W F k c m 8 v V G l w b y B B b H R l c m F k b y 5 7 Q 2 9 s d W 1 u N y w 2 f S Z x d W 9 0 O y w m c X V v d D t T Z W N 0 a W 9 u M S 9 D d W F k c m 8 v V G l w b y B B b H R l c m F k b y 5 7 Q 2 9 s d W 1 u O C w 3 f S Z x d W 9 0 O y w m c X V v d D t T Z W N 0 a W 9 u M S 9 D d W F k c m 8 v V G l w b y B B b H R l c m F k b y 5 7 Q 2 9 s d W 1 u O S w 4 f S Z x d W 9 0 O y w m c X V v d D t T Z W N 0 a W 9 u M S 9 D d W F k c m 8 v V G l w b y B B b H R l c m F k b y 5 7 Q 2 9 s d W 1 u M T A s O X 0 m c X V v d D s s J n F 1 b 3 Q 7 U 2 V j d G l v b j E v Q 3 V h Z H J v L 1 R p c G 8 g Q W x 0 Z X J h Z G 8 u e 0 N v b H V t b j E x L D E w f S Z x d W 9 0 O y w m c X V v d D t T Z W N 0 a W 9 u M S 9 D d W F k c m 8 v V G l w b y B B b H R l c m F k b y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D d W F k c m 8 v V G l w b y B B b H R l c m F k b y 5 7 Q 2 9 s d W 1 u M S w w f S Z x d W 9 0 O y w m c X V v d D t T Z W N 0 a W 9 u M S 9 D d W F k c m 8 v V G l w b y B B b H R l c m F k b y 5 7 Q 2 9 s d W 1 u M i w x f S Z x d W 9 0 O y w m c X V v d D t T Z W N 0 a W 9 u M S 9 D d W F k c m 8 v V G l w b y B B b H R l c m F k b y 5 7 Q 2 9 s d W 1 u M y w y f S Z x d W 9 0 O y w m c X V v d D t T Z W N 0 a W 9 u M S 9 D d W F k c m 8 v V G l w b y B B b H R l c m F k b y 5 7 Q 2 9 s d W 1 u N C w z f S Z x d W 9 0 O y w m c X V v d D t T Z W N 0 a W 9 u M S 9 D d W F k c m 8 v V G l w b y B B b H R l c m F k b y 5 7 Q 2 9 s d W 1 u N S w 0 f S Z x d W 9 0 O y w m c X V v d D t T Z W N 0 a W 9 u M S 9 D d W F k c m 8 v V G l w b y B B b H R l c m F k b y 5 7 Q 2 9 s d W 1 u N i w 1 f S Z x d W 9 0 O y w m c X V v d D t T Z W N 0 a W 9 u M S 9 D d W F k c m 8 v V G l w b y B B b H R l c m F k b y 5 7 Q 2 9 s d W 1 u N y w 2 f S Z x d W 9 0 O y w m c X V v d D t T Z W N 0 a W 9 u M S 9 D d W F k c m 8 v V G l w b y B B b H R l c m F k b y 5 7 Q 2 9 s d W 1 u O C w 3 f S Z x d W 9 0 O y w m c X V v d D t T Z W N 0 a W 9 u M S 9 D d W F k c m 8 v V G l w b y B B b H R l c m F k b y 5 7 Q 2 9 s d W 1 u O S w 4 f S Z x d W 9 0 O y w m c X V v d D t T Z W N 0 a W 9 u M S 9 D d W F k c m 8 v V G l w b y B B b H R l c m F k b y 5 7 Q 2 9 s d W 1 u M T A s O X 0 m c X V v d D s s J n F 1 b 3 Q 7 U 2 V j d G l v b j E v Q 3 V h Z H J v L 1 R p c G 8 g Q W x 0 Z X J h Z G 8 u e 0 N v b H V t b j E x L D E w f S Z x d W 9 0 O y w m c X V v d D t T Z W N 0 a W 9 u M S 9 D d W F k c m 8 v V G l w b y B B b H R l c m F k b y 5 7 Q 2 9 s d W 1 u M T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d W F k c m 8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d W F k c m 8 v Q 3 V h Z H J v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3 V h Z H J v L 1 R p c G 8 l M j B B b H R l c m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/ a M 3 F j R 0 g Q p 6 V F A F k O 2 L O A A A A A A I A A A A A A A N m A A D A A A A A E A A A A F O c J a b 5 e I 9 N E B 1 e v 7 D X A f E A A A A A B I A A A K A A A A A Q A A A A N 6 4 5 5 2 K D N A z b i / U P v q D / v F A A A A A e a T w D e w P y m S C b n 0 L w U m i T T 1 P U u Y U n E B u i u r u 7 / n P M X 7 l g R H y Y X d w i Q Y P w R i U 5 v u o c X g j T J v o k 4 4 t O v s / M Y R K u b j h N w c D 1 5 P 8 9 D a y 0 k Z d m x B Q A A A C O h d u 6 C 3 z E 1 2 E p E p W M I v t x j W u o U A = = < / D a t a M a s h u p > 
</file>

<file path=customXml/itemProps1.xml><?xml version="1.0" encoding="utf-8"?>
<ds:datastoreItem xmlns:ds="http://schemas.openxmlformats.org/officeDocument/2006/customXml" ds:itemID="{2A83ACA8-5372-41CA-9799-34291010837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Crédito</vt:lpstr>
      <vt:lpstr>Dicionário</vt:lpstr>
      <vt:lpstr>Chile</vt:lpstr>
      <vt:lpstr>AP</vt:lpstr>
      <vt:lpstr>TA</vt:lpstr>
      <vt:lpstr>AN</vt:lpstr>
      <vt:lpstr>AT</vt:lpstr>
      <vt:lpstr>CO</vt:lpstr>
      <vt:lpstr>VA</vt:lpstr>
      <vt:lpstr>RM</vt:lpstr>
      <vt:lpstr>LI</vt:lpstr>
      <vt:lpstr>ML</vt:lpstr>
      <vt:lpstr>NB</vt:lpstr>
      <vt:lpstr>BI</vt:lpstr>
      <vt:lpstr>AR</vt:lpstr>
      <vt:lpstr>LR</vt:lpstr>
      <vt:lpstr>LL</vt:lpstr>
      <vt:lpstr>AI</vt:lpstr>
      <vt:lpstr>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Haddad</dc:creator>
  <cp:lastModifiedBy>Inacio Fernandes de Araujo Junior</cp:lastModifiedBy>
  <dcterms:created xsi:type="dcterms:W3CDTF">2024-01-29T14:08:57Z</dcterms:created>
  <dcterms:modified xsi:type="dcterms:W3CDTF">2024-03-06T23:43:29Z</dcterms:modified>
</cp:coreProperties>
</file>