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\Google Drive\BACKUP HADDAD 26 12 2013\Haddad\Conferências\Internacionais\Angola_2019\Workshop\"/>
    </mc:Choice>
  </mc:AlternateContent>
  <bookViews>
    <workbookView xWindow="195" yWindow="135" windowWidth="11280" windowHeight="6870" firstSheet="1" activeTab="1"/>
  </bookViews>
  <sheets>
    <sheet name="Setores" sheetId="29" r:id="rId1"/>
    <sheet name="Dados" sheetId="7" r:id="rId2"/>
    <sheet name="Participações regionais" sheetId="25" r:id="rId3"/>
    <sheet name="Participações setoriais" sheetId="26" r:id="rId4"/>
    <sheet name="QL1" sheetId="27" r:id="rId5"/>
    <sheet name="QL2" sheetId="28" r:id="rId6"/>
    <sheet name="CL" sheetId="30" r:id="rId7"/>
    <sheet name="CAG" sheetId="31" r:id="rId8"/>
    <sheet name="CE" sheetId="32" r:id="rId9"/>
    <sheet name="Dados Curva Loc" sheetId="33" r:id="rId10"/>
    <sheet name="Curva Loc 1" sheetId="34" r:id="rId11"/>
    <sheet name="Curva Loc 2" sheetId="35" r:id="rId12"/>
  </sheets>
  <calcPr calcId="152511"/>
</workbook>
</file>

<file path=xl/calcChain.xml><?xml version="1.0" encoding="utf-8"?>
<calcChain xmlns="http://schemas.openxmlformats.org/spreadsheetml/2006/main">
  <c r="AN28" i="33" l="1"/>
  <c r="AL28" i="33"/>
  <c r="AM28" i="33"/>
  <c r="AF28" i="33"/>
  <c r="AG28" i="33"/>
  <c r="AH28" i="33"/>
  <c r="AI28" i="33"/>
  <c r="AJ28" i="33"/>
  <c r="AK28" i="33"/>
  <c r="AE28" i="33"/>
  <c r="AA28" i="33"/>
  <c r="Z28" i="33"/>
  <c r="Y28" i="33"/>
  <c r="X28" i="33"/>
  <c r="W28" i="33"/>
  <c r="V28" i="33"/>
  <c r="R23" i="26"/>
  <c r="J23" i="26"/>
  <c r="R22" i="26"/>
  <c r="J22" i="26"/>
  <c r="R21" i="26"/>
  <c r="J21" i="26"/>
  <c r="R20" i="26"/>
  <c r="J20" i="26"/>
  <c r="R19" i="26"/>
  <c r="J19" i="26"/>
  <c r="R18" i="26"/>
  <c r="J18" i="26"/>
  <c r="R17" i="26"/>
  <c r="J17" i="26"/>
  <c r="R15" i="26"/>
  <c r="J15" i="26"/>
  <c r="R14" i="26"/>
  <c r="J14" i="26"/>
  <c r="R13" i="26"/>
  <c r="J13" i="26"/>
  <c r="R12" i="26"/>
  <c r="J12" i="26"/>
  <c r="R11" i="26"/>
  <c r="J11" i="26"/>
  <c r="R10" i="26"/>
  <c r="J10" i="26"/>
  <c r="R9" i="26"/>
  <c r="J9" i="26"/>
  <c r="R7" i="26"/>
  <c r="J7" i="26"/>
  <c r="K24" i="25"/>
  <c r="R23" i="25"/>
  <c r="J23" i="25"/>
  <c r="Q22" i="25"/>
  <c r="M22" i="25"/>
  <c r="I22" i="25"/>
  <c r="E22" i="25"/>
  <c r="P21" i="25"/>
  <c r="H21" i="25"/>
  <c r="O20" i="25"/>
  <c r="K20" i="25"/>
  <c r="G20" i="25"/>
  <c r="N19" i="25"/>
  <c r="F19" i="25"/>
  <c r="Q18" i="25"/>
  <c r="M18" i="25"/>
  <c r="I18" i="25"/>
  <c r="E18" i="25"/>
  <c r="O16" i="25"/>
  <c r="K16" i="25"/>
  <c r="G16" i="25"/>
  <c r="R15" i="25"/>
  <c r="N15" i="25"/>
  <c r="J15" i="25"/>
  <c r="F15" i="25"/>
  <c r="Q14" i="25"/>
  <c r="M14" i="25"/>
  <c r="I14" i="25"/>
  <c r="E14" i="25"/>
  <c r="P13" i="25"/>
  <c r="H13" i="25"/>
  <c r="Q12" i="25"/>
  <c r="O12" i="25"/>
  <c r="M12" i="25"/>
  <c r="K12" i="25"/>
  <c r="I12" i="25"/>
  <c r="G12" i="25"/>
  <c r="E12" i="25"/>
  <c r="R11" i="25"/>
  <c r="N11" i="25"/>
  <c r="J11" i="25"/>
  <c r="F11" i="25"/>
  <c r="Q10" i="25"/>
  <c r="O10" i="25"/>
  <c r="M10" i="25"/>
  <c r="K10" i="25"/>
  <c r="I10" i="25"/>
  <c r="G10" i="25"/>
  <c r="E10" i="25"/>
  <c r="Q8" i="25"/>
  <c r="O8" i="25"/>
  <c r="M8" i="25"/>
  <c r="K8" i="25"/>
  <c r="I8" i="25"/>
  <c r="G8" i="25"/>
  <c r="E8" i="25"/>
  <c r="R7" i="25"/>
  <c r="N7" i="25"/>
  <c r="J7" i="25"/>
  <c r="F7" i="25"/>
  <c r="T8" i="7"/>
  <c r="P8" i="26" s="1"/>
  <c r="T9" i="7"/>
  <c r="P9" i="26" s="1"/>
  <c r="T10" i="7"/>
  <c r="P10" i="26" s="1"/>
  <c r="T11" i="7"/>
  <c r="P11" i="26" s="1"/>
  <c r="T12" i="7"/>
  <c r="P12" i="26" s="1"/>
  <c r="T13" i="7"/>
  <c r="P13" i="26" s="1"/>
  <c r="T14" i="7"/>
  <c r="P14" i="26" s="1"/>
  <c r="T15" i="7"/>
  <c r="P15" i="26" s="1"/>
  <c r="T16" i="7"/>
  <c r="P16" i="26" s="1"/>
  <c r="T17" i="7"/>
  <c r="P17" i="26" s="1"/>
  <c r="T18" i="7"/>
  <c r="P18" i="26" s="1"/>
  <c r="T19" i="7"/>
  <c r="P19" i="26" s="1"/>
  <c r="T20" i="7"/>
  <c r="P20" i="26" s="1"/>
  <c r="T21" i="7"/>
  <c r="P21" i="26" s="1"/>
  <c r="T22" i="7"/>
  <c r="P22" i="26" s="1"/>
  <c r="T23" i="7"/>
  <c r="P23" i="26" s="1"/>
  <c r="T24" i="7"/>
  <c r="N24" i="26" s="1"/>
  <c r="T7" i="7"/>
  <c r="P7" i="26" s="1"/>
  <c r="R26" i="7"/>
  <c r="R17" i="25" s="1"/>
  <c r="Q26" i="7"/>
  <c r="Q24" i="25" s="1"/>
  <c r="P26" i="7"/>
  <c r="O26" i="7"/>
  <c r="O22" i="25" s="1"/>
  <c r="N26" i="7"/>
  <c r="N21" i="25" s="1"/>
  <c r="M26" i="7"/>
  <c r="M19" i="25" s="1"/>
  <c r="L26" i="7"/>
  <c r="L21" i="25" s="1"/>
  <c r="K26" i="7"/>
  <c r="J26" i="7"/>
  <c r="J17" i="25" s="1"/>
  <c r="I26" i="7"/>
  <c r="I24" i="25" s="1"/>
  <c r="H26" i="7"/>
  <c r="H23" i="25" s="1"/>
  <c r="G26" i="7"/>
  <c r="G22" i="25" s="1"/>
  <c r="F26" i="7"/>
  <c r="F21" i="25" s="1"/>
  <c r="E26" i="7"/>
  <c r="E19" i="25" s="1"/>
  <c r="D26" i="7"/>
  <c r="BL24" i="31" l="1"/>
  <c r="BR24" i="31"/>
  <c r="BJ23" i="31"/>
  <c r="BB23" i="31"/>
  <c r="CY22" i="31"/>
  <c r="CJ21" i="31"/>
  <c r="CL21" i="31"/>
  <c r="AY22" i="31"/>
  <c r="AQ22" i="31"/>
  <c r="AW22" i="31"/>
  <c r="AU22" i="31"/>
  <c r="CA17" i="31"/>
  <c r="Y19" i="31"/>
  <c r="Z19" i="31"/>
  <c r="R19" i="31"/>
  <c r="CO19" i="31"/>
  <c r="AI21" i="31"/>
  <c r="AK21" i="31"/>
  <c r="AM21" i="31"/>
  <c r="AE21" i="31"/>
  <c r="CU21" i="31"/>
  <c r="CW11" i="31"/>
  <c r="AC18" i="31"/>
  <c r="U18" i="31"/>
  <c r="Y18" i="31"/>
  <c r="R8" i="26"/>
  <c r="CY8" i="31"/>
  <c r="AK15" i="31"/>
  <c r="AF15" i="31"/>
  <c r="AN15" i="31"/>
  <c r="AO15" i="31"/>
  <c r="AG15" i="31"/>
  <c r="P7" i="25"/>
  <c r="DC8" i="31"/>
  <c r="CG10" i="31"/>
  <c r="CE10" i="31"/>
  <c r="CB10" i="31"/>
  <c r="CC10" i="31"/>
  <c r="AC12" i="31"/>
  <c r="U12" i="31"/>
  <c r="AA12" i="31"/>
  <c r="S12" i="31"/>
  <c r="Y12" i="31"/>
  <c r="W12" i="31"/>
  <c r="R12" i="31"/>
  <c r="I7" i="25"/>
  <c r="Q7" i="25"/>
  <c r="J8" i="25"/>
  <c r="R8" i="25"/>
  <c r="Q22" i="33" s="1"/>
  <c r="K9" i="25"/>
  <c r="D10" i="25"/>
  <c r="L10" i="25"/>
  <c r="E11" i="25"/>
  <c r="M11" i="25"/>
  <c r="F12" i="25"/>
  <c r="N12" i="25"/>
  <c r="G13" i="25"/>
  <c r="O13" i="25"/>
  <c r="H14" i="25"/>
  <c r="P14" i="25"/>
  <c r="I15" i="25"/>
  <c r="Q15" i="25"/>
  <c r="J16" i="25"/>
  <c r="R16" i="25"/>
  <c r="K17" i="25"/>
  <c r="D18" i="25"/>
  <c r="L18" i="25"/>
  <c r="X18" i="31" s="1"/>
  <c r="F20" i="25"/>
  <c r="N20" i="25"/>
  <c r="G21" i="25"/>
  <c r="O21" i="25"/>
  <c r="CT21" i="31" s="1"/>
  <c r="H22" i="25"/>
  <c r="AP22" i="31" s="1"/>
  <c r="P22" i="25"/>
  <c r="CX22" i="31" s="1"/>
  <c r="I23" i="25"/>
  <c r="BA23" i="31" s="1"/>
  <c r="Q23" i="25"/>
  <c r="BI23" i="31" s="1"/>
  <c r="J24" i="25"/>
  <c r="R24" i="25"/>
  <c r="I7" i="26"/>
  <c r="Q7" i="26"/>
  <c r="I8" i="26"/>
  <c r="Q8" i="26"/>
  <c r="I9" i="26"/>
  <c r="Q9" i="26"/>
  <c r="I10" i="26"/>
  <c r="Q10" i="26"/>
  <c r="I11" i="26"/>
  <c r="Q11" i="26"/>
  <c r="I12" i="26"/>
  <c r="Q12" i="26"/>
  <c r="I13" i="26"/>
  <c r="Q13" i="26"/>
  <c r="I14" i="26"/>
  <c r="Q14" i="26"/>
  <c r="I15" i="26"/>
  <c r="Q15" i="26"/>
  <c r="I16" i="26"/>
  <c r="Q16" i="26"/>
  <c r="I17" i="26"/>
  <c r="Q17" i="26"/>
  <c r="I18" i="26"/>
  <c r="Q18" i="26"/>
  <c r="I19" i="26"/>
  <c r="Q19" i="26"/>
  <c r="I20" i="26"/>
  <c r="Q20" i="26"/>
  <c r="I21" i="26"/>
  <c r="Q21" i="26"/>
  <c r="I22" i="26"/>
  <c r="Q22" i="26"/>
  <c r="I23" i="26"/>
  <c r="Q23" i="26"/>
  <c r="I24" i="26"/>
  <c r="F26" i="26"/>
  <c r="CG8" i="31"/>
  <c r="CE8" i="31"/>
  <c r="CC8" i="31"/>
  <c r="CH8" i="31"/>
  <c r="BG13" i="31"/>
  <c r="BH13" i="31"/>
  <c r="CE16" i="31"/>
  <c r="CH16" i="31"/>
  <c r="CR18" i="31"/>
  <c r="CX20" i="31"/>
  <c r="J24" i="26"/>
  <c r="E26" i="26"/>
  <c r="T26" i="7"/>
  <c r="K7" i="25"/>
  <c r="D8" i="25"/>
  <c r="L8" i="25"/>
  <c r="CB8" i="31" s="1"/>
  <c r="E9" i="25"/>
  <c r="M9" i="25"/>
  <c r="F10" i="25"/>
  <c r="N10" i="25"/>
  <c r="G11" i="25"/>
  <c r="O11" i="25"/>
  <c r="CT11" i="31" s="1"/>
  <c r="H12" i="25"/>
  <c r="T12" i="31" s="1"/>
  <c r="P12" i="25"/>
  <c r="AB12" i="31" s="1"/>
  <c r="I13" i="25"/>
  <c r="Q13" i="25"/>
  <c r="J14" i="25"/>
  <c r="R14" i="25"/>
  <c r="K15" i="25"/>
  <c r="D16" i="25"/>
  <c r="L16" i="25"/>
  <c r="E17" i="25"/>
  <c r="M17" i="25"/>
  <c r="BV17" i="31" s="1"/>
  <c r="F18" i="25"/>
  <c r="N18" i="25"/>
  <c r="G19" i="25"/>
  <c r="O19" i="25"/>
  <c r="H20" i="25"/>
  <c r="P20" i="25"/>
  <c r="I21" i="25"/>
  <c r="AF21" i="31" s="1"/>
  <c r="Q21" i="25"/>
  <c r="CM21" i="31" s="1"/>
  <c r="J22" i="25"/>
  <c r="R22" i="25"/>
  <c r="K23" i="25"/>
  <c r="D24" i="25"/>
  <c r="L24" i="25"/>
  <c r="BM24" i="31" s="1"/>
  <c r="T8" i="25"/>
  <c r="O8" i="30" s="1"/>
  <c r="T16" i="25"/>
  <c r="K16" i="30" s="1"/>
  <c r="T24" i="25"/>
  <c r="I24" i="30" s="1"/>
  <c r="K7" i="26"/>
  <c r="T7" i="26"/>
  <c r="K8" i="26"/>
  <c r="T8" i="26"/>
  <c r="K9" i="26"/>
  <c r="T9" i="26"/>
  <c r="K10" i="26"/>
  <c r="T10" i="26"/>
  <c r="K11" i="26"/>
  <c r="T11" i="26"/>
  <c r="K12" i="26"/>
  <c r="T12" i="26"/>
  <c r="K13" i="26"/>
  <c r="T13" i="26"/>
  <c r="K14" i="26"/>
  <c r="T14" i="26"/>
  <c r="K15" i="26"/>
  <c r="T15" i="26"/>
  <c r="K16" i="26"/>
  <c r="T16" i="26"/>
  <c r="K17" i="26"/>
  <c r="T17" i="26"/>
  <c r="K18" i="26"/>
  <c r="T18" i="26"/>
  <c r="K19" i="26"/>
  <c r="T19" i="26"/>
  <c r="K20" i="26"/>
  <c r="T20" i="26"/>
  <c r="K21" i="26"/>
  <c r="T21" i="26"/>
  <c r="K22" i="26"/>
  <c r="T22" i="26"/>
  <c r="K23" i="26"/>
  <c r="T23" i="26"/>
  <c r="K24" i="26"/>
  <c r="H26" i="26"/>
  <c r="AG11" i="31"/>
  <c r="AO11" i="31"/>
  <c r="AD11" i="31"/>
  <c r="AJ11" i="31"/>
  <c r="AL11" i="31"/>
  <c r="AK11" i="31"/>
  <c r="AD19" i="31"/>
  <c r="AJ19" i="31"/>
  <c r="AL19" i="31"/>
  <c r="AK19" i="31"/>
  <c r="BR22" i="31"/>
  <c r="BQ22" i="31"/>
  <c r="BP22" i="31"/>
  <c r="BN22" i="31"/>
  <c r="BS22" i="31"/>
  <c r="BK22" i="31"/>
  <c r="CG24" i="31"/>
  <c r="CB24" i="31"/>
  <c r="CH24" i="31"/>
  <c r="K24" i="30"/>
  <c r="K24" i="27"/>
  <c r="J16" i="26"/>
  <c r="R16" i="26"/>
  <c r="L7" i="25"/>
  <c r="CS8" i="31"/>
  <c r="CR8" i="31"/>
  <c r="CP8" i="31"/>
  <c r="M8" i="30"/>
  <c r="M8" i="27"/>
  <c r="F9" i="25"/>
  <c r="AY10" i="31"/>
  <c r="AQ10" i="31"/>
  <c r="AW10" i="31"/>
  <c r="AV10" i="31"/>
  <c r="AU10" i="31"/>
  <c r="AS10" i="31"/>
  <c r="AT10" i="31"/>
  <c r="H11" i="25"/>
  <c r="P11" i="25"/>
  <c r="BL12" i="31"/>
  <c r="BR12" i="31"/>
  <c r="BQ12" i="31"/>
  <c r="BP12" i="31"/>
  <c r="BO12" i="31"/>
  <c r="BN12" i="31"/>
  <c r="J13" i="25"/>
  <c r="BB13" i="31" s="1"/>
  <c r="R13" i="25"/>
  <c r="BJ13" i="31" s="1"/>
  <c r="K14" i="25"/>
  <c r="D15" i="25"/>
  <c r="L15" i="25"/>
  <c r="E16" i="25"/>
  <c r="M16" i="25"/>
  <c r="F17" i="25"/>
  <c r="N17" i="25"/>
  <c r="BW17" i="31" s="1"/>
  <c r="G18" i="25"/>
  <c r="O18" i="25"/>
  <c r="CP18" i="31" s="1"/>
  <c r="H19" i="25"/>
  <c r="T19" i="31" s="1"/>
  <c r="P19" i="25"/>
  <c r="CQ19" i="31" s="1"/>
  <c r="I20" i="25"/>
  <c r="Q20" i="25"/>
  <c r="CY20" i="31" s="1"/>
  <c r="J21" i="25"/>
  <c r="AG21" i="31" s="1"/>
  <c r="R21" i="25"/>
  <c r="CN21" i="31" s="1"/>
  <c r="K22" i="25"/>
  <c r="BL22" i="31" s="1"/>
  <c r="D23" i="25"/>
  <c r="L23" i="25"/>
  <c r="E24" i="25"/>
  <c r="M24" i="25"/>
  <c r="T9" i="25"/>
  <c r="T17" i="25"/>
  <c r="R17" i="30" s="1"/>
  <c r="D7" i="26"/>
  <c r="L7" i="26"/>
  <c r="D8" i="26"/>
  <c r="L8" i="26"/>
  <c r="D9" i="26"/>
  <c r="L9" i="26"/>
  <c r="D10" i="26"/>
  <c r="L10" i="26"/>
  <c r="D11" i="26"/>
  <c r="L11" i="26"/>
  <c r="D12" i="26"/>
  <c r="L12" i="26"/>
  <c r="D13" i="26"/>
  <c r="L13" i="26"/>
  <c r="D14" i="26"/>
  <c r="L14" i="26"/>
  <c r="D15" i="26"/>
  <c r="L15" i="26"/>
  <c r="D16" i="26"/>
  <c r="L16" i="26"/>
  <c r="D17" i="26"/>
  <c r="L17" i="26"/>
  <c r="D18" i="26"/>
  <c r="L18" i="26"/>
  <c r="D19" i="26"/>
  <c r="L19" i="26"/>
  <c r="D20" i="26"/>
  <c r="L20" i="26"/>
  <c r="D21" i="26"/>
  <c r="L21" i="26"/>
  <c r="D22" i="26"/>
  <c r="L22" i="26"/>
  <c r="D23" i="26"/>
  <c r="L23" i="26"/>
  <c r="D24" i="26"/>
  <c r="I26" i="26"/>
  <c r="M24" i="26"/>
  <c r="L24" i="26"/>
  <c r="T24" i="26"/>
  <c r="BW7" i="31"/>
  <c r="BU7" i="31"/>
  <c r="BT7" i="31"/>
  <c r="CA7" i="31"/>
  <c r="BY7" i="31"/>
  <c r="BZ7" i="31"/>
  <c r="CR10" i="31"/>
  <c r="CP10" i="31"/>
  <c r="CO10" i="31"/>
  <c r="CY12" i="31"/>
  <c r="CX12" i="31"/>
  <c r="BW15" i="31"/>
  <c r="BU15" i="31"/>
  <c r="BT15" i="31"/>
  <c r="CA15" i="31"/>
  <c r="BZ15" i="31"/>
  <c r="L17" i="25"/>
  <c r="BU17" i="31" s="1"/>
  <c r="DB21" i="31"/>
  <c r="DA21" i="31"/>
  <c r="D7" i="25"/>
  <c r="AC8" i="31"/>
  <c r="U8" i="31"/>
  <c r="AA8" i="31"/>
  <c r="S8" i="31"/>
  <c r="Y8" i="31"/>
  <c r="X8" i="31"/>
  <c r="V8" i="31"/>
  <c r="W8" i="31"/>
  <c r="E8" i="30"/>
  <c r="E8" i="27"/>
  <c r="N9" i="25"/>
  <c r="CY10" i="31"/>
  <c r="E7" i="25"/>
  <c r="M7" i="25"/>
  <c r="BV7" i="31" s="1"/>
  <c r="F8" i="25"/>
  <c r="N8" i="25"/>
  <c r="G9" i="25"/>
  <c r="O9" i="25"/>
  <c r="H10" i="25"/>
  <c r="AP10" i="31" s="1"/>
  <c r="P10" i="25"/>
  <c r="AX10" i="31" s="1"/>
  <c r="I11" i="25"/>
  <c r="Q11" i="25"/>
  <c r="CV11" i="31" s="1"/>
  <c r="J12" i="25"/>
  <c r="R12" i="25"/>
  <c r="K13" i="25"/>
  <c r="D14" i="25"/>
  <c r="L14" i="25"/>
  <c r="E15" i="25"/>
  <c r="M15" i="25"/>
  <c r="AJ15" i="31" s="1"/>
  <c r="F16" i="25"/>
  <c r="N16" i="25"/>
  <c r="CD16" i="31" s="1"/>
  <c r="G17" i="25"/>
  <c r="O17" i="25"/>
  <c r="H18" i="25"/>
  <c r="P18" i="25"/>
  <c r="CQ18" i="31" s="1"/>
  <c r="I19" i="25"/>
  <c r="U19" i="31" s="1"/>
  <c r="Q19" i="25"/>
  <c r="CR19" i="31" s="1"/>
  <c r="J20" i="25"/>
  <c r="R20" i="25"/>
  <c r="CZ20" i="31" s="1"/>
  <c r="K21" i="25"/>
  <c r="D22" i="25"/>
  <c r="L22" i="25"/>
  <c r="AT22" i="31" s="1"/>
  <c r="E23" i="25"/>
  <c r="M23" i="25"/>
  <c r="BE23" i="31" s="1"/>
  <c r="F24" i="25"/>
  <c r="N24" i="25"/>
  <c r="BO24" i="31" s="1"/>
  <c r="T10" i="25"/>
  <c r="K10" i="30" s="1"/>
  <c r="T18" i="25"/>
  <c r="E7" i="26"/>
  <c r="M7" i="26"/>
  <c r="E8" i="26"/>
  <c r="M8" i="26"/>
  <c r="E9" i="26"/>
  <c r="M9" i="26"/>
  <c r="E10" i="26"/>
  <c r="M10" i="26"/>
  <c r="E11" i="26"/>
  <c r="M11" i="26"/>
  <c r="E12" i="26"/>
  <c r="M12" i="26"/>
  <c r="E13" i="26"/>
  <c r="M13" i="26"/>
  <c r="E14" i="26"/>
  <c r="M14" i="26"/>
  <c r="E15" i="26"/>
  <c r="M15" i="26"/>
  <c r="E16" i="26"/>
  <c r="M16" i="26"/>
  <c r="E17" i="26"/>
  <c r="M17" i="26"/>
  <c r="E18" i="26"/>
  <c r="M18" i="26"/>
  <c r="E19" i="26"/>
  <c r="M19" i="26"/>
  <c r="E20" i="26"/>
  <c r="M20" i="26"/>
  <c r="E21" i="26"/>
  <c r="M21" i="26"/>
  <c r="E22" i="26"/>
  <c r="M22" i="26"/>
  <c r="E23" i="26"/>
  <c r="M23" i="26"/>
  <c r="E24" i="26"/>
  <c r="O24" i="26"/>
  <c r="J26" i="26"/>
  <c r="J12" i="32" s="1"/>
  <c r="D9" i="25"/>
  <c r="CT19" i="31"/>
  <c r="CV19" i="31"/>
  <c r="CU19" i="31"/>
  <c r="J8" i="26"/>
  <c r="J18" i="32"/>
  <c r="J18" i="28"/>
  <c r="BN10" i="31"/>
  <c r="BM10" i="31"/>
  <c r="BL10" i="31"/>
  <c r="BR10" i="31"/>
  <c r="BQ10" i="31"/>
  <c r="BO10" i="31"/>
  <c r="BP10" i="31"/>
  <c r="I10" i="27"/>
  <c r="AC14" i="31"/>
  <c r="U14" i="31"/>
  <c r="AB14" i="31"/>
  <c r="T14" i="31"/>
  <c r="Y14" i="31"/>
  <c r="X14" i="31"/>
  <c r="V14" i="31"/>
  <c r="W14" i="31"/>
  <c r="CZ16" i="31"/>
  <c r="O16" i="30"/>
  <c r="Q18" i="30"/>
  <c r="Q18" i="27"/>
  <c r="R19" i="25"/>
  <c r="CS19" i="31" s="1"/>
  <c r="D21" i="25"/>
  <c r="CS22" i="31"/>
  <c r="CR22" i="31"/>
  <c r="CQ22" i="31"/>
  <c r="CP22" i="31"/>
  <c r="F23" i="25"/>
  <c r="N23" i="25"/>
  <c r="G24" i="25"/>
  <c r="O24" i="25"/>
  <c r="T11" i="25"/>
  <c r="F11" i="27" s="1"/>
  <c r="T19" i="25"/>
  <c r="F7" i="26"/>
  <c r="N7" i="26"/>
  <c r="F8" i="26"/>
  <c r="N8" i="26"/>
  <c r="F9" i="26"/>
  <c r="N9" i="26"/>
  <c r="F10" i="26"/>
  <c r="N10" i="26"/>
  <c r="F11" i="26"/>
  <c r="N11" i="26"/>
  <c r="F12" i="26"/>
  <c r="N12" i="26"/>
  <c r="F13" i="26"/>
  <c r="N13" i="26"/>
  <c r="F14" i="26"/>
  <c r="N14" i="26"/>
  <c r="F15" i="26"/>
  <c r="N15" i="26"/>
  <c r="F16" i="26"/>
  <c r="N16" i="26"/>
  <c r="F17" i="26"/>
  <c r="N17" i="26"/>
  <c r="F18" i="26"/>
  <c r="N18" i="26"/>
  <c r="F19" i="26"/>
  <c r="N19" i="26"/>
  <c r="F20" i="26"/>
  <c r="N20" i="26"/>
  <c r="F21" i="26"/>
  <c r="N21" i="26"/>
  <c r="F22" i="26"/>
  <c r="N22" i="26"/>
  <c r="F23" i="26"/>
  <c r="N23" i="26"/>
  <c r="F24" i="26"/>
  <c r="P24" i="26"/>
  <c r="N26" i="26"/>
  <c r="G10" i="27"/>
  <c r="L26" i="26"/>
  <c r="AC10" i="31"/>
  <c r="U10" i="31"/>
  <c r="AB10" i="31"/>
  <c r="T10" i="31"/>
  <c r="AA10" i="31"/>
  <c r="S10" i="31"/>
  <c r="Y10" i="31"/>
  <c r="X10" i="31"/>
  <c r="R10" i="31"/>
  <c r="E10" i="30"/>
  <c r="W10" i="31"/>
  <c r="E10" i="27"/>
  <c r="Z10" i="31"/>
  <c r="BR14" i="31"/>
  <c r="BQ14" i="31"/>
  <c r="BN14" i="31"/>
  <c r="BM14" i="31"/>
  <c r="BS14" i="31"/>
  <c r="BK14" i="31"/>
  <c r="BL14" i="31"/>
  <c r="BG21" i="31"/>
  <c r="BF21" i="31"/>
  <c r="BD21" i="31"/>
  <c r="BC21" i="31"/>
  <c r="BJ21" i="31"/>
  <c r="BB21" i="31"/>
  <c r="BH21" i="31"/>
  <c r="BI21" i="31"/>
  <c r="BA21" i="31"/>
  <c r="J10" i="32"/>
  <c r="J10" i="28"/>
  <c r="CW7" i="31"/>
  <c r="CV7" i="31"/>
  <c r="CU7" i="31"/>
  <c r="P9" i="25"/>
  <c r="Q10" i="30"/>
  <c r="Q10" i="27"/>
  <c r="CC12" i="31"/>
  <c r="CH12" i="31"/>
  <c r="CG12" i="31"/>
  <c r="CF12" i="31"/>
  <c r="CD12" i="31"/>
  <c r="CE12" i="31"/>
  <c r="D13" i="25"/>
  <c r="CS14" i="31"/>
  <c r="CR14" i="31"/>
  <c r="CQ14" i="31"/>
  <c r="CW15" i="31"/>
  <c r="CV15" i="31"/>
  <c r="AU16" i="31"/>
  <c r="AT16" i="31"/>
  <c r="AS16" i="31"/>
  <c r="AZ16" i="31"/>
  <c r="AR16" i="31"/>
  <c r="AV16" i="31"/>
  <c r="AW16" i="31"/>
  <c r="G16" i="30"/>
  <c r="H17" i="25"/>
  <c r="P17" i="25"/>
  <c r="BN18" i="31"/>
  <c r="BM18" i="31"/>
  <c r="BS18" i="31"/>
  <c r="BK18" i="31"/>
  <c r="BR18" i="31"/>
  <c r="BQ18" i="31"/>
  <c r="BO18" i="31"/>
  <c r="BP18" i="31"/>
  <c r="I18" i="30"/>
  <c r="I18" i="27"/>
  <c r="J19" i="25"/>
  <c r="AG19" i="31" s="1"/>
  <c r="CH20" i="31"/>
  <c r="CG20" i="31"/>
  <c r="CF20" i="31"/>
  <c r="CE20" i="31"/>
  <c r="CD20" i="31"/>
  <c r="AC22" i="31"/>
  <c r="U22" i="31"/>
  <c r="AB22" i="31"/>
  <c r="T22" i="31"/>
  <c r="AA22" i="31"/>
  <c r="S22" i="31"/>
  <c r="Z22" i="31"/>
  <c r="Y22" i="31"/>
  <c r="X22" i="31"/>
  <c r="V22" i="31"/>
  <c r="W22" i="31"/>
  <c r="G7" i="25"/>
  <c r="O7" i="25"/>
  <c r="H8" i="25"/>
  <c r="P8" i="25"/>
  <c r="AB8" i="31" s="1"/>
  <c r="I9" i="25"/>
  <c r="Q9" i="25"/>
  <c r="J10" i="25"/>
  <c r="AR10" i="31" s="1"/>
  <c r="R10" i="25"/>
  <c r="BS10" i="31" s="1"/>
  <c r="K11" i="25"/>
  <c r="D12" i="25"/>
  <c r="L12" i="25"/>
  <c r="BM12" i="31" s="1"/>
  <c r="E13" i="25"/>
  <c r="M13" i="25"/>
  <c r="F14" i="25"/>
  <c r="R14" i="31" s="1"/>
  <c r="N14" i="25"/>
  <c r="Z14" i="31" s="1"/>
  <c r="G15" i="25"/>
  <c r="O15" i="25"/>
  <c r="CT15" i="31" s="1"/>
  <c r="H16" i="25"/>
  <c r="P16" i="25"/>
  <c r="I17" i="25"/>
  <c r="Q17" i="25"/>
  <c r="J18" i="25"/>
  <c r="V18" i="31" s="1"/>
  <c r="R18" i="25"/>
  <c r="DC18" i="31" s="1"/>
  <c r="K19" i="25"/>
  <c r="AH19" i="31" s="1"/>
  <c r="D20" i="25"/>
  <c r="L20" i="25"/>
  <c r="CB20" i="31" s="1"/>
  <c r="E21" i="25"/>
  <c r="M21" i="25"/>
  <c r="F22" i="25"/>
  <c r="N22" i="25"/>
  <c r="BO22" i="31" s="1"/>
  <c r="G23" i="25"/>
  <c r="O23" i="25"/>
  <c r="H24" i="25"/>
  <c r="P24" i="25"/>
  <c r="T12" i="25"/>
  <c r="G12" i="27" s="1"/>
  <c r="T20" i="25"/>
  <c r="G20" i="27" s="1"/>
  <c r="G7" i="26"/>
  <c r="O7" i="26"/>
  <c r="G8" i="26"/>
  <c r="O8" i="26"/>
  <c r="G9" i="26"/>
  <c r="O9" i="26"/>
  <c r="G10" i="26"/>
  <c r="O10" i="26"/>
  <c r="G11" i="26"/>
  <c r="O11" i="26"/>
  <c r="G12" i="26"/>
  <c r="O12" i="26"/>
  <c r="G13" i="26"/>
  <c r="O13" i="26"/>
  <c r="G14" i="26"/>
  <c r="O14" i="26"/>
  <c r="G15" i="26"/>
  <c r="O15" i="26"/>
  <c r="G16" i="26"/>
  <c r="O16" i="26"/>
  <c r="G17" i="26"/>
  <c r="O17" i="26"/>
  <c r="G18" i="26"/>
  <c r="O18" i="26"/>
  <c r="G19" i="26"/>
  <c r="O19" i="26"/>
  <c r="G20" i="26"/>
  <c r="O20" i="26"/>
  <c r="G21" i="26"/>
  <c r="O21" i="26"/>
  <c r="G22" i="26"/>
  <c r="O22" i="26"/>
  <c r="G23" i="26"/>
  <c r="O23" i="26"/>
  <c r="G24" i="26"/>
  <c r="Q24" i="26"/>
  <c r="O26" i="26"/>
  <c r="O8" i="27"/>
  <c r="L9" i="25"/>
  <c r="AY12" i="31"/>
  <c r="AQ12" i="31"/>
  <c r="AX12" i="31"/>
  <c r="AW12" i="31"/>
  <c r="AV12" i="31"/>
  <c r="AU12" i="31"/>
  <c r="AT12" i="31"/>
  <c r="AZ12" i="31"/>
  <c r="AS12" i="31"/>
  <c r="AR12" i="31"/>
  <c r="AP12" i="31"/>
  <c r="G12" i="30"/>
  <c r="DC14" i="31"/>
  <c r="D17" i="25"/>
  <c r="AY20" i="31"/>
  <c r="AQ20" i="31"/>
  <c r="AX20" i="31"/>
  <c r="AP20" i="31"/>
  <c r="AW20" i="31"/>
  <c r="AV20" i="31"/>
  <c r="AT20" i="31"/>
  <c r="AZ20" i="31"/>
  <c r="AS20" i="31"/>
  <c r="AR20" i="31"/>
  <c r="BX23" i="31"/>
  <c r="BW23" i="31"/>
  <c r="BV23" i="31"/>
  <c r="BU23" i="31"/>
  <c r="BT23" i="31"/>
  <c r="CA23" i="31"/>
  <c r="BZ23" i="31"/>
  <c r="J7" i="32"/>
  <c r="J7" i="28"/>
  <c r="J11" i="32"/>
  <c r="J11" i="28"/>
  <c r="J21" i="32"/>
  <c r="J21" i="28"/>
  <c r="AI7" i="31"/>
  <c r="AJ7" i="31"/>
  <c r="AK7" i="31"/>
  <c r="AL7" i="31"/>
  <c r="AM7" i="31"/>
  <c r="AF7" i="31"/>
  <c r="AN7" i="31"/>
  <c r="AH7" i="31"/>
  <c r="AD7" i="31"/>
  <c r="AG7" i="31"/>
  <c r="AO7" i="31"/>
  <c r="AX8" i="31"/>
  <c r="AP8" i="31"/>
  <c r="AW8" i="31"/>
  <c r="AV8" i="31"/>
  <c r="AU8" i="31"/>
  <c r="AT8" i="31"/>
  <c r="AS8" i="31"/>
  <c r="AY8" i="31"/>
  <c r="AQ8" i="31"/>
  <c r="AZ8" i="31"/>
  <c r="AR8" i="31"/>
  <c r="G8" i="30"/>
  <c r="H9" i="25"/>
  <c r="BX11" i="31"/>
  <c r="BW11" i="31"/>
  <c r="BV11" i="31"/>
  <c r="BT11" i="31"/>
  <c r="CA11" i="31"/>
  <c r="BY11" i="31"/>
  <c r="BZ11" i="31"/>
  <c r="J11" i="30"/>
  <c r="L13" i="25"/>
  <c r="H7" i="25"/>
  <c r="BP8" i="31"/>
  <c r="BO8" i="31"/>
  <c r="BN8" i="31"/>
  <c r="BM8" i="31"/>
  <c r="BL8" i="31"/>
  <c r="BS8" i="31"/>
  <c r="BK8" i="31"/>
  <c r="BQ8" i="31"/>
  <c r="BR8" i="31"/>
  <c r="I8" i="30"/>
  <c r="I8" i="27"/>
  <c r="J9" i="25"/>
  <c r="I22" i="33" s="1"/>
  <c r="R9" i="25"/>
  <c r="D11" i="25"/>
  <c r="L11" i="25"/>
  <c r="CP12" i="31"/>
  <c r="CO12" i="31"/>
  <c r="CS12" i="31"/>
  <c r="CR12" i="31"/>
  <c r="CQ12" i="31"/>
  <c r="M12" i="30"/>
  <c r="M12" i="27"/>
  <c r="F13" i="25"/>
  <c r="N13" i="25"/>
  <c r="BF13" i="31" s="1"/>
  <c r="G14" i="25"/>
  <c r="O14" i="25"/>
  <c r="BP14" i="31" s="1"/>
  <c r="H15" i="25"/>
  <c r="P15" i="25"/>
  <c r="BY15" i="31" s="1"/>
  <c r="I16" i="25"/>
  <c r="Q16" i="25"/>
  <c r="AY16" i="31" s="1"/>
  <c r="K18" i="25"/>
  <c r="D19" i="25"/>
  <c r="L19" i="25"/>
  <c r="E20" i="25"/>
  <c r="M20" i="25"/>
  <c r="CC20" i="31" s="1"/>
  <c r="P23" i="25"/>
  <c r="T13" i="25"/>
  <c r="T21" i="25"/>
  <c r="L21" i="27" s="1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R24" i="26"/>
  <c r="O10" i="27"/>
  <c r="O12" i="27"/>
  <c r="O16" i="27"/>
  <c r="O20" i="27"/>
  <c r="E26" i="25"/>
  <c r="M26" i="25"/>
  <c r="Q26" i="25"/>
  <c r="F26" i="25"/>
  <c r="L26" i="25"/>
  <c r="P26" i="25"/>
  <c r="N26" i="25"/>
  <c r="J26" i="25"/>
  <c r="G26" i="25"/>
  <c r="D26" i="25"/>
  <c r="H23" i="32" l="1"/>
  <c r="H23" i="28"/>
  <c r="H15" i="32"/>
  <c r="H15" i="28"/>
  <c r="H7" i="32"/>
  <c r="H7" i="28"/>
  <c r="CH18" i="31"/>
  <c r="CG18" i="31"/>
  <c r="CF18" i="31"/>
  <c r="CE18" i="31"/>
  <c r="CD18" i="31"/>
  <c r="CC18" i="31"/>
  <c r="CB18" i="31"/>
  <c r="K18" i="30"/>
  <c r="K18" i="27"/>
  <c r="AG13" i="31"/>
  <c r="AO13" i="31"/>
  <c r="AD13" i="31"/>
  <c r="AH13" i="31"/>
  <c r="AI13" i="31"/>
  <c r="AJ13" i="31"/>
  <c r="AK13" i="31"/>
  <c r="AL13" i="31"/>
  <c r="AF13" i="31"/>
  <c r="AN13" i="31"/>
  <c r="F13" i="30"/>
  <c r="AE13" i="31"/>
  <c r="AM13" i="31"/>
  <c r="F13" i="27"/>
  <c r="CN11" i="31"/>
  <c r="CM11" i="31"/>
  <c r="CL11" i="31"/>
  <c r="CK11" i="31"/>
  <c r="CJ11" i="31"/>
  <c r="CI11" i="31"/>
  <c r="L11" i="30"/>
  <c r="L11" i="27"/>
  <c r="CK13" i="31"/>
  <c r="CJ13" i="31"/>
  <c r="CI13" i="31"/>
  <c r="CN13" i="31"/>
  <c r="CM13" i="31"/>
  <c r="CL13" i="31"/>
  <c r="L13" i="30"/>
  <c r="L13" i="27"/>
  <c r="E22" i="33"/>
  <c r="E18" i="33"/>
  <c r="AL22" i="31"/>
  <c r="AE22" i="31"/>
  <c r="AM22" i="31"/>
  <c r="AF22" i="31"/>
  <c r="AN22" i="31"/>
  <c r="AG22" i="31"/>
  <c r="AO22" i="31"/>
  <c r="AH22" i="31"/>
  <c r="AI22" i="31"/>
  <c r="AK22" i="31"/>
  <c r="AD22" i="31"/>
  <c r="AJ22" i="31"/>
  <c r="DC17" i="31"/>
  <c r="Q17" i="30"/>
  <c r="Q17" i="27"/>
  <c r="CS13" i="31"/>
  <c r="CR13" i="31"/>
  <c r="CQ13" i="31"/>
  <c r="CP13" i="31"/>
  <c r="CO13" i="31"/>
  <c r="M13" i="30"/>
  <c r="M13" i="27"/>
  <c r="BO9" i="31"/>
  <c r="BN9" i="31"/>
  <c r="BM9" i="31"/>
  <c r="BL9" i="31"/>
  <c r="BS9" i="31"/>
  <c r="BK9" i="31"/>
  <c r="BR9" i="31"/>
  <c r="BP9" i="31"/>
  <c r="BQ9" i="31"/>
  <c r="I9" i="27"/>
  <c r="I9" i="30"/>
  <c r="DB17" i="31"/>
  <c r="DA17" i="31"/>
  <c r="P17" i="30"/>
  <c r="P17" i="27"/>
  <c r="CU15" i="31"/>
  <c r="DB9" i="31"/>
  <c r="DA9" i="31"/>
  <c r="P9" i="30"/>
  <c r="P9" i="27"/>
  <c r="M15" i="33"/>
  <c r="M11" i="33"/>
  <c r="M24" i="33"/>
  <c r="BO14" i="31"/>
  <c r="F23" i="32"/>
  <c r="F23" i="28"/>
  <c r="F19" i="32"/>
  <c r="F19" i="28"/>
  <c r="F15" i="32"/>
  <c r="F15" i="28"/>
  <c r="F11" i="32"/>
  <c r="F11" i="28"/>
  <c r="F7" i="32"/>
  <c r="F7" i="28"/>
  <c r="AA14" i="31"/>
  <c r="E23" i="32"/>
  <c r="E23" i="28"/>
  <c r="E19" i="32"/>
  <c r="E19" i="28"/>
  <c r="E15" i="32"/>
  <c r="E15" i="28"/>
  <c r="E11" i="32"/>
  <c r="E11" i="28"/>
  <c r="E7" i="32"/>
  <c r="E7" i="28"/>
  <c r="M22" i="31"/>
  <c r="E22" i="31"/>
  <c r="L22" i="31"/>
  <c r="D22" i="31"/>
  <c r="K22" i="31"/>
  <c r="Q22" i="31"/>
  <c r="I22" i="31"/>
  <c r="P22" i="31"/>
  <c r="H22" i="31"/>
  <c r="N22" i="31"/>
  <c r="F22" i="31"/>
  <c r="O22" i="31"/>
  <c r="J22" i="31"/>
  <c r="G22" i="31"/>
  <c r="CZ17" i="31"/>
  <c r="CY17" i="31"/>
  <c r="CX17" i="31"/>
  <c r="O17" i="30"/>
  <c r="O17" i="27"/>
  <c r="CD13" i="31"/>
  <c r="CC13" i="31"/>
  <c r="CB13" i="31"/>
  <c r="CH13" i="31"/>
  <c r="CG13" i="31"/>
  <c r="CE13" i="31"/>
  <c r="CF13" i="31"/>
  <c r="K13" i="30"/>
  <c r="K13" i="27"/>
  <c r="AU9" i="31"/>
  <c r="AT9" i="31"/>
  <c r="AS9" i="31"/>
  <c r="AZ9" i="31"/>
  <c r="AR9" i="31"/>
  <c r="AY9" i="31"/>
  <c r="AQ9" i="31"/>
  <c r="AX9" i="31"/>
  <c r="AP9" i="31"/>
  <c r="AV9" i="31"/>
  <c r="AW9" i="31"/>
  <c r="G9" i="30"/>
  <c r="G9" i="27"/>
  <c r="O10" i="30"/>
  <c r="BX15" i="31"/>
  <c r="I18" i="33"/>
  <c r="I23" i="33"/>
  <c r="L24" i="32"/>
  <c r="L24" i="28"/>
  <c r="L21" i="32"/>
  <c r="L21" i="28"/>
  <c r="L17" i="32"/>
  <c r="L17" i="28"/>
  <c r="L13" i="32"/>
  <c r="L13" i="28"/>
  <c r="L9" i="32"/>
  <c r="L9" i="28"/>
  <c r="CS24" i="31"/>
  <c r="CR24" i="31"/>
  <c r="CQ24" i="31"/>
  <c r="CP24" i="31"/>
  <c r="CO24" i="31"/>
  <c r="M24" i="30"/>
  <c r="M24" i="27"/>
  <c r="BL20" i="31"/>
  <c r="BS20" i="31"/>
  <c r="BK20" i="31"/>
  <c r="BR20" i="31"/>
  <c r="BQ20" i="31"/>
  <c r="BP20" i="31"/>
  <c r="BO20" i="31"/>
  <c r="BM20" i="31"/>
  <c r="BN20" i="31"/>
  <c r="I20" i="30"/>
  <c r="I20" i="27"/>
  <c r="AC16" i="31"/>
  <c r="U16" i="31"/>
  <c r="AB16" i="31"/>
  <c r="T16" i="31"/>
  <c r="AA16" i="31"/>
  <c r="S16" i="31"/>
  <c r="Y16" i="31"/>
  <c r="X16" i="31"/>
  <c r="V16" i="31"/>
  <c r="Z16" i="31"/>
  <c r="W16" i="31"/>
  <c r="E16" i="30"/>
  <c r="E16" i="27"/>
  <c r="R16" i="31"/>
  <c r="J13" i="28"/>
  <c r="H26" i="32"/>
  <c r="H26" i="28"/>
  <c r="T20" i="28"/>
  <c r="T16" i="28"/>
  <c r="T12" i="28"/>
  <c r="T8" i="28"/>
  <c r="Q24" i="31"/>
  <c r="I24" i="31"/>
  <c r="P24" i="31"/>
  <c r="H24" i="31"/>
  <c r="O24" i="31"/>
  <c r="G24" i="31"/>
  <c r="M24" i="31"/>
  <c r="E24" i="31"/>
  <c r="L24" i="31"/>
  <c r="D24" i="31"/>
  <c r="J24" i="31"/>
  <c r="D24" i="30"/>
  <c r="N24" i="31"/>
  <c r="K24" i="31"/>
  <c r="F24" i="31"/>
  <c r="D24" i="27"/>
  <c r="CZ19" i="31"/>
  <c r="CY19" i="31"/>
  <c r="CX19" i="31"/>
  <c r="O19" i="30"/>
  <c r="O19" i="27"/>
  <c r="CF15" i="31"/>
  <c r="CE15" i="31"/>
  <c r="CD15" i="31"/>
  <c r="CC15" i="31"/>
  <c r="CB15" i="31"/>
  <c r="CH15" i="31"/>
  <c r="CG15" i="31"/>
  <c r="K15" i="30"/>
  <c r="K15" i="27"/>
  <c r="AZ11" i="31"/>
  <c r="AW11" i="31"/>
  <c r="AV11" i="31"/>
  <c r="AU11" i="31"/>
  <c r="AT11" i="31"/>
  <c r="AS11" i="31"/>
  <c r="AR11" i="31"/>
  <c r="AX11" i="31"/>
  <c r="AP11" i="31"/>
  <c r="G11" i="30"/>
  <c r="AY11" i="31"/>
  <c r="AQ11" i="31"/>
  <c r="G11" i="27"/>
  <c r="T26" i="26"/>
  <c r="T26" i="28" s="1"/>
  <c r="T7" i="25"/>
  <c r="T23" i="25"/>
  <c r="R26" i="26"/>
  <c r="G26" i="26"/>
  <c r="G23" i="28" s="1"/>
  <c r="T15" i="25"/>
  <c r="J20" i="28"/>
  <c r="O20" i="30"/>
  <c r="K8" i="27"/>
  <c r="R24" i="30"/>
  <c r="R24" i="27"/>
  <c r="CW20" i="31"/>
  <c r="CV20" i="31"/>
  <c r="CU20" i="31"/>
  <c r="CT20" i="31"/>
  <c r="N20" i="30"/>
  <c r="N20" i="27"/>
  <c r="BQ15" i="31"/>
  <c r="BP15" i="31"/>
  <c r="BO15" i="31"/>
  <c r="BN15" i="31"/>
  <c r="BM15" i="31"/>
  <c r="BL15" i="31"/>
  <c r="BR15" i="31"/>
  <c r="BS15" i="31"/>
  <c r="BK15" i="31"/>
  <c r="I15" i="30"/>
  <c r="I15" i="27"/>
  <c r="Y11" i="31"/>
  <c r="X11" i="31"/>
  <c r="W11" i="31"/>
  <c r="AC11" i="31"/>
  <c r="U11" i="31"/>
  <c r="AB11" i="31"/>
  <c r="T11" i="31"/>
  <c r="Z11" i="31"/>
  <c r="R11" i="31"/>
  <c r="AA11" i="31"/>
  <c r="V11" i="31"/>
  <c r="S11" i="31"/>
  <c r="E11" i="27"/>
  <c r="E11" i="30"/>
  <c r="K26" i="26"/>
  <c r="Q8" i="27"/>
  <c r="AB18" i="31"/>
  <c r="N11" i="30"/>
  <c r="Q10" i="33"/>
  <c r="Q15" i="33"/>
  <c r="D26" i="26"/>
  <c r="AN21" i="31"/>
  <c r="AO21" i="31"/>
  <c r="DC24" i="31"/>
  <c r="G16" i="27"/>
  <c r="J11" i="27"/>
  <c r="H22" i="32"/>
  <c r="H22" i="28"/>
  <c r="H14" i="32"/>
  <c r="H14" i="28"/>
  <c r="T21" i="30"/>
  <c r="T21" i="27"/>
  <c r="DC16" i="31"/>
  <c r="Q16" i="30"/>
  <c r="Q16" i="27"/>
  <c r="J11" i="31"/>
  <c r="Q11" i="31"/>
  <c r="I11" i="31"/>
  <c r="P11" i="31"/>
  <c r="H11" i="31"/>
  <c r="O11" i="31"/>
  <c r="G11" i="31"/>
  <c r="D11" i="30"/>
  <c r="N11" i="31"/>
  <c r="F11" i="31"/>
  <c r="M11" i="31"/>
  <c r="E11" i="31"/>
  <c r="K11" i="31"/>
  <c r="D11" i="27"/>
  <c r="L11" i="31"/>
  <c r="D11" i="31"/>
  <c r="E13" i="33"/>
  <c r="E9" i="33"/>
  <c r="N17" i="31"/>
  <c r="F17" i="31"/>
  <c r="M17" i="31"/>
  <c r="E17" i="31"/>
  <c r="D17" i="30"/>
  <c r="L17" i="31"/>
  <c r="D17" i="31"/>
  <c r="K17" i="31"/>
  <c r="J17" i="31"/>
  <c r="Q17" i="31"/>
  <c r="I17" i="31"/>
  <c r="O17" i="31"/>
  <c r="G17" i="31"/>
  <c r="H17" i="31"/>
  <c r="D17" i="27"/>
  <c r="P17" i="31"/>
  <c r="CK9" i="31"/>
  <c r="CJ9" i="31"/>
  <c r="CI9" i="31"/>
  <c r="CN9" i="31"/>
  <c r="CM9" i="31"/>
  <c r="CL9" i="31"/>
  <c r="L9" i="30"/>
  <c r="L9" i="27"/>
  <c r="O22" i="32"/>
  <c r="O22" i="28"/>
  <c r="O18" i="32"/>
  <c r="O18" i="28"/>
  <c r="O14" i="32"/>
  <c r="O14" i="28"/>
  <c r="O10" i="32"/>
  <c r="O10" i="28"/>
  <c r="T20" i="30"/>
  <c r="T20" i="27"/>
  <c r="CS21" i="31"/>
  <c r="CR21" i="31"/>
  <c r="CQ21" i="31"/>
  <c r="CP21" i="31"/>
  <c r="CO21" i="31"/>
  <c r="M21" i="30"/>
  <c r="M21" i="27"/>
  <c r="BO17" i="31"/>
  <c r="BN17" i="31"/>
  <c r="BM17" i="31"/>
  <c r="BL17" i="31"/>
  <c r="BS17" i="31"/>
  <c r="BK17" i="31"/>
  <c r="BR17" i="31"/>
  <c r="BP17" i="31"/>
  <c r="BQ17" i="31"/>
  <c r="I17" i="30"/>
  <c r="I17" i="27"/>
  <c r="Y13" i="31"/>
  <c r="X13" i="31"/>
  <c r="W13" i="31"/>
  <c r="AC13" i="31"/>
  <c r="U13" i="31"/>
  <c r="AB13" i="31"/>
  <c r="T13" i="31"/>
  <c r="Z13" i="31"/>
  <c r="R13" i="31"/>
  <c r="E13" i="30"/>
  <c r="AA13" i="31"/>
  <c r="S13" i="31"/>
  <c r="V13" i="31"/>
  <c r="E13" i="27"/>
  <c r="DA8" i="31"/>
  <c r="DB8" i="31"/>
  <c r="P8" i="30"/>
  <c r="P8" i="27"/>
  <c r="BG17" i="31"/>
  <c r="BF17" i="31"/>
  <c r="BE17" i="31"/>
  <c r="BD17" i="31"/>
  <c r="BC17" i="31"/>
  <c r="BJ17" i="31"/>
  <c r="BB17" i="31"/>
  <c r="BH17" i="31"/>
  <c r="BI17" i="31"/>
  <c r="H17" i="30"/>
  <c r="BA17" i="31"/>
  <c r="H17" i="27"/>
  <c r="M23" i="33"/>
  <c r="M19" i="33"/>
  <c r="V10" i="31"/>
  <c r="N22" i="32"/>
  <c r="N22" i="28"/>
  <c r="N18" i="32"/>
  <c r="N18" i="28"/>
  <c r="N14" i="32"/>
  <c r="N14" i="28"/>
  <c r="N10" i="32"/>
  <c r="N10" i="28"/>
  <c r="T19" i="30"/>
  <c r="T19" i="27"/>
  <c r="CO22" i="31"/>
  <c r="N9" i="31"/>
  <c r="F9" i="31"/>
  <c r="M9" i="31"/>
  <c r="E9" i="31"/>
  <c r="D9" i="30"/>
  <c r="L9" i="31"/>
  <c r="D9" i="31"/>
  <c r="K9" i="31"/>
  <c r="J9" i="31"/>
  <c r="Q9" i="31"/>
  <c r="I9" i="31"/>
  <c r="O9" i="31"/>
  <c r="G9" i="31"/>
  <c r="D9" i="27"/>
  <c r="P9" i="31"/>
  <c r="H9" i="31"/>
  <c r="T18" i="27"/>
  <c r="T18" i="30"/>
  <c r="CD21" i="31"/>
  <c r="CC21" i="31"/>
  <c r="CB21" i="31"/>
  <c r="CH21" i="31"/>
  <c r="CG21" i="31"/>
  <c r="CF21" i="31"/>
  <c r="CE21" i="31"/>
  <c r="K21" i="27"/>
  <c r="K21" i="30"/>
  <c r="AZ17" i="31"/>
  <c r="AR17" i="31"/>
  <c r="AY17" i="31"/>
  <c r="AQ17" i="31"/>
  <c r="AX17" i="31"/>
  <c r="AP17" i="31"/>
  <c r="AW17" i="31"/>
  <c r="AV17" i="31"/>
  <c r="AU17" i="31"/>
  <c r="AT17" i="31"/>
  <c r="AS17" i="31"/>
  <c r="G17" i="30"/>
  <c r="G17" i="27"/>
  <c r="R12" i="30"/>
  <c r="R12" i="27"/>
  <c r="CW8" i="31"/>
  <c r="CV8" i="31"/>
  <c r="CU8" i="31"/>
  <c r="CT8" i="31"/>
  <c r="N8" i="30"/>
  <c r="N8" i="27"/>
  <c r="CX10" i="31"/>
  <c r="Z8" i="31"/>
  <c r="O12" i="30"/>
  <c r="I9" i="33"/>
  <c r="I14" i="33"/>
  <c r="D21" i="32"/>
  <c r="D21" i="28"/>
  <c r="D17" i="32"/>
  <c r="D17" i="28"/>
  <c r="D13" i="32"/>
  <c r="D13" i="28"/>
  <c r="D9" i="32"/>
  <c r="D9" i="28"/>
  <c r="AC24" i="31"/>
  <c r="U24" i="31"/>
  <c r="AB24" i="31"/>
  <c r="T24" i="31"/>
  <c r="AA24" i="31"/>
  <c r="S24" i="31"/>
  <c r="Z24" i="31"/>
  <c r="R24" i="31"/>
  <c r="Y24" i="31"/>
  <c r="X24" i="31"/>
  <c r="V24" i="31"/>
  <c r="W24" i="31"/>
  <c r="E24" i="30"/>
  <c r="E24" i="27"/>
  <c r="DB19" i="31"/>
  <c r="DA19" i="31"/>
  <c r="P19" i="30"/>
  <c r="P19" i="27"/>
  <c r="CN15" i="31"/>
  <c r="CM15" i="31"/>
  <c r="CL15" i="31"/>
  <c r="CK15" i="31"/>
  <c r="CJ15" i="31"/>
  <c r="CI15" i="31"/>
  <c r="L15" i="30"/>
  <c r="L15" i="27"/>
  <c r="DB11" i="31"/>
  <c r="DA11" i="31"/>
  <c r="P11" i="30"/>
  <c r="P11" i="27"/>
  <c r="J13" i="32"/>
  <c r="K24" i="32"/>
  <c r="K24" i="28"/>
  <c r="K20" i="32"/>
  <c r="K20" i="28"/>
  <c r="K16" i="32"/>
  <c r="K16" i="28"/>
  <c r="K12" i="32"/>
  <c r="K12" i="28"/>
  <c r="K8" i="32"/>
  <c r="K8" i="28"/>
  <c r="CF23" i="31"/>
  <c r="CE23" i="31"/>
  <c r="CD23" i="31"/>
  <c r="CC23" i="31"/>
  <c r="CB23" i="31"/>
  <c r="CH23" i="31"/>
  <c r="CG23" i="31"/>
  <c r="K23" i="30"/>
  <c r="K23" i="27"/>
  <c r="AT19" i="31"/>
  <c r="AS19" i="31"/>
  <c r="AZ19" i="31"/>
  <c r="AR19" i="31"/>
  <c r="AY19" i="31"/>
  <c r="AQ19" i="31"/>
  <c r="AX19" i="31"/>
  <c r="AP19" i="31"/>
  <c r="AW19" i="31"/>
  <c r="AU19" i="31"/>
  <c r="AV19" i="31"/>
  <c r="G19" i="30"/>
  <c r="G19" i="27"/>
  <c r="CW10" i="31"/>
  <c r="CV10" i="31"/>
  <c r="CU10" i="31"/>
  <c r="CT10" i="31"/>
  <c r="N10" i="30"/>
  <c r="N10" i="27"/>
  <c r="M26" i="26"/>
  <c r="M22" i="32" s="1"/>
  <c r="J20" i="32"/>
  <c r="K8" i="30"/>
  <c r="Q26" i="26"/>
  <c r="I21" i="32"/>
  <c r="I21" i="28"/>
  <c r="I17" i="32"/>
  <c r="I17" i="28"/>
  <c r="I13" i="32"/>
  <c r="I13" i="28"/>
  <c r="I9" i="32"/>
  <c r="I9" i="28"/>
  <c r="BX24" i="31"/>
  <c r="BW24" i="31"/>
  <c r="BV24" i="31"/>
  <c r="BU24" i="31"/>
  <c r="BT24" i="31"/>
  <c r="CA24" i="31"/>
  <c r="BY24" i="31"/>
  <c r="BZ24" i="31"/>
  <c r="J24" i="30"/>
  <c r="J24" i="27"/>
  <c r="AJ20" i="31"/>
  <c r="AK20" i="31"/>
  <c r="AD20" i="31"/>
  <c r="AL20" i="31"/>
  <c r="AE20" i="31"/>
  <c r="AM20" i="31"/>
  <c r="AF20" i="31"/>
  <c r="AN20" i="31"/>
  <c r="AG20" i="31"/>
  <c r="AO20" i="31"/>
  <c r="AI20" i="31"/>
  <c r="F20" i="30"/>
  <c r="AH20" i="31"/>
  <c r="F20" i="27"/>
  <c r="DB14" i="31"/>
  <c r="DA14" i="31"/>
  <c r="CM10" i="31"/>
  <c r="CL10" i="31"/>
  <c r="CK10" i="31"/>
  <c r="CJ10" i="31"/>
  <c r="CI10" i="31"/>
  <c r="CN10" i="31"/>
  <c r="L10" i="27"/>
  <c r="L10" i="30"/>
  <c r="E12" i="27"/>
  <c r="Q8" i="30"/>
  <c r="AH15" i="31"/>
  <c r="AI15" i="31"/>
  <c r="R8" i="32"/>
  <c r="R8" i="28"/>
  <c r="CU11" i="31"/>
  <c r="Q18" i="33"/>
  <c r="Q23" i="33"/>
  <c r="CV21" i="31"/>
  <c r="G8" i="27"/>
  <c r="L21" i="30"/>
  <c r="I24" i="27"/>
  <c r="BN24" i="31"/>
  <c r="H21" i="32"/>
  <c r="H21" i="28"/>
  <c r="H13" i="32"/>
  <c r="H13" i="28"/>
  <c r="T13" i="30"/>
  <c r="T13" i="27"/>
  <c r="BP16" i="31"/>
  <c r="BO16" i="31"/>
  <c r="BN16" i="31"/>
  <c r="BM16" i="31"/>
  <c r="BL16" i="31"/>
  <c r="BS16" i="31"/>
  <c r="BK16" i="31"/>
  <c r="BQ16" i="31"/>
  <c r="BR16" i="31"/>
  <c r="I16" i="30"/>
  <c r="I16" i="27"/>
  <c r="R9" i="30"/>
  <c r="R9" i="27"/>
  <c r="BG9" i="31"/>
  <c r="BF9" i="31"/>
  <c r="BE9" i="31"/>
  <c r="BD9" i="31"/>
  <c r="BC9" i="31"/>
  <c r="BJ9" i="31"/>
  <c r="BB9" i="31"/>
  <c r="BI9" i="31"/>
  <c r="BH9" i="31"/>
  <c r="BA9" i="31"/>
  <c r="H9" i="30"/>
  <c r="H9" i="27"/>
  <c r="E21" i="33"/>
  <c r="E17" i="33"/>
  <c r="AU20" i="31"/>
  <c r="G22" i="32"/>
  <c r="G22" i="28"/>
  <c r="G18" i="32"/>
  <c r="G18" i="28"/>
  <c r="G14" i="32"/>
  <c r="G14" i="28"/>
  <c r="G10" i="32"/>
  <c r="G10" i="28"/>
  <c r="T12" i="30"/>
  <c r="T12" i="27"/>
  <c r="Y21" i="31"/>
  <c r="X21" i="31"/>
  <c r="W21" i="31"/>
  <c r="V21" i="31"/>
  <c r="AC21" i="31"/>
  <c r="U21" i="31"/>
  <c r="AB21" i="31"/>
  <c r="T21" i="31"/>
  <c r="Z21" i="31"/>
  <c r="R21" i="31"/>
  <c r="AA21" i="31"/>
  <c r="E21" i="30"/>
  <c r="S21" i="31"/>
  <c r="E21" i="27"/>
  <c r="DA16" i="31"/>
  <c r="DB16" i="31"/>
  <c r="P16" i="30"/>
  <c r="P16" i="27"/>
  <c r="CI12" i="31"/>
  <c r="CN12" i="31"/>
  <c r="CM12" i="31"/>
  <c r="CL12" i="31"/>
  <c r="CK12" i="31"/>
  <c r="CJ12" i="31"/>
  <c r="L12" i="30"/>
  <c r="L12" i="27"/>
  <c r="BI8" i="31"/>
  <c r="BA8" i="31"/>
  <c r="BH8" i="31"/>
  <c r="BG8" i="31"/>
  <c r="BF8" i="31"/>
  <c r="BE8" i="31"/>
  <c r="BD8" i="31"/>
  <c r="BJ8" i="31"/>
  <c r="BC8" i="31"/>
  <c r="BB8" i="31"/>
  <c r="H8" i="30"/>
  <c r="H8" i="27"/>
  <c r="M14" i="33"/>
  <c r="M10" i="33"/>
  <c r="L26" i="32"/>
  <c r="L26" i="28"/>
  <c r="F22" i="32"/>
  <c r="F22" i="28"/>
  <c r="F18" i="32"/>
  <c r="F18" i="28"/>
  <c r="F14" i="32"/>
  <c r="F14" i="28"/>
  <c r="F10" i="32"/>
  <c r="F10" i="28"/>
  <c r="T11" i="30"/>
  <c r="T11" i="27"/>
  <c r="J8" i="32"/>
  <c r="J8" i="28"/>
  <c r="E22" i="32"/>
  <c r="E22" i="28"/>
  <c r="E18" i="32"/>
  <c r="E18" i="28"/>
  <c r="E14" i="32"/>
  <c r="E14" i="28"/>
  <c r="E10" i="32"/>
  <c r="E10" i="28"/>
  <c r="T10" i="27"/>
  <c r="T10" i="30"/>
  <c r="R20" i="30"/>
  <c r="R20" i="27"/>
  <c r="CW16" i="31"/>
  <c r="CV16" i="31"/>
  <c r="CU16" i="31"/>
  <c r="CT16" i="31"/>
  <c r="N16" i="30"/>
  <c r="N16" i="27"/>
  <c r="BX12" i="31"/>
  <c r="BW12" i="31"/>
  <c r="BV12" i="31"/>
  <c r="BU12" i="31"/>
  <c r="BT12" i="31"/>
  <c r="CA12" i="31"/>
  <c r="BY12" i="31"/>
  <c r="BZ12" i="31"/>
  <c r="J12" i="30"/>
  <c r="J12" i="27"/>
  <c r="AF8" i="31"/>
  <c r="AN8" i="31"/>
  <c r="AG8" i="31"/>
  <c r="AG26" i="31" s="1"/>
  <c r="AG28" i="31" s="1"/>
  <c r="AO8" i="31"/>
  <c r="AH8" i="31"/>
  <c r="AI8" i="31"/>
  <c r="AJ8" i="31"/>
  <c r="AK8" i="31"/>
  <c r="AD8" i="31"/>
  <c r="AD26" i="31" s="1"/>
  <c r="AD28" i="31" s="1"/>
  <c r="AE8" i="31"/>
  <c r="AM8" i="31"/>
  <c r="AL8" i="31"/>
  <c r="F8" i="30"/>
  <c r="F8" i="27"/>
  <c r="CZ12" i="31"/>
  <c r="CQ10" i="31"/>
  <c r="I17" i="33"/>
  <c r="I26" i="32"/>
  <c r="I26" i="28"/>
  <c r="L20" i="32"/>
  <c r="L20" i="28"/>
  <c r="L16" i="32"/>
  <c r="L16" i="28"/>
  <c r="L12" i="32"/>
  <c r="L12" i="28"/>
  <c r="L8" i="32"/>
  <c r="L8" i="28"/>
  <c r="CN23" i="31"/>
  <c r="CM23" i="31"/>
  <c r="CL23" i="31"/>
  <c r="CK23" i="31"/>
  <c r="CJ23" i="31"/>
  <c r="CI23" i="31"/>
  <c r="L23" i="30"/>
  <c r="L23" i="27"/>
  <c r="BC19" i="31"/>
  <c r="BJ19" i="31"/>
  <c r="BB19" i="31"/>
  <c r="BI19" i="31"/>
  <c r="BA19" i="31"/>
  <c r="BH19" i="31"/>
  <c r="BG19" i="31"/>
  <c r="BF19" i="31"/>
  <c r="BD19" i="31"/>
  <c r="BE19" i="31"/>
  <c r="H19" i="30"/>
  <c r="H19" i="27"/>
  <c r="J15" i="31"/>
  <c r="Q15" i="31"/>
  <c r="I15" i="31"/>
  <c r="P15" i="31"/>
  <c r="H15" i="31"/>
  <c r="O15" i="31"/>
  <c r="G15" i="31"/>
  <c r="N15" i="31"/>
  <c r="F15" i="31"/>
  <c r="M15" i="31"/>
  <c r="E15" i="31"/>
  <c r="K15" i="31"/>
  <c r="D15" i="30"/>
  <c r="D15" i="27"/>
  <c r="L15" i="31"/>
  <c r="D15" i="31"/>
  <c r="BC11" i="31"/>
  <c r="BJ11" i="31"/>
  <c r="BB11" i="31"/>
  <c r="BI11" i="31"/>
  <c r="BA11" i="31"/>
  <c r="BH11" i="31"/>
  <c r="BG11" i="31"/>
  <c r="BF11" i="31"/>
  <c r="BE11" i="31"/>
  <c r="BD11" i="31"/>
  <c r="H11" i="30"/>
  <c r="H11" i="27"/>
  <c r="CO8" i="31"/>
  <c r="J19" i="28"/>
  <c r="CC24" i="31"/>
  <c r="F19" i="27"/>
  <c r="AO19" i="31"/>
  <c r="T23" i="28"/>
  <c r="T19" i="28"/>
  <c r="T15" i="28"/>
  <c r="T11" i="28"/>
  <c r="T7" i="28"/>
  <c r="CW18" i="31"/>
  <c r="CV18" i="31"/>
  <c r="CU18" i="31"/>
  <c r="CT18" i="31"/>
  <c r="N18" i="30"/>
  <c r="N18" i="27"/>
  <c r="BX14" i="31"/>
  <c r="BW14" i="31"/>
  <c r="BV14" i="31"/>
  <c r="BU14" i="31"/>
  <c r="BT14" i="31"/>
  <c r="CA14" i="31"/>
  <c r="BY14" i="31"/>
  <c r="BZ14" i="31"/>
  <c r="AH10" i="31"/>
  <c r="AI10" i="31"/>
  <c r="AJ10" i="31"/>
  <c r="AK10" i="31"/>
  <c r="AD10" i="31"/>
  <c r="AL10" i="31"/>
  <c r="AE10" i="31"/>
  <c r="AM10" i="31"/>
  <c r="AG10" i="31"/>
  <c r="AO10" i="31"/>
  <c r="AF10" i="31"/>
  <c r="AN10" i="31"/>
  <c r="F10" i="30"/>
  <c r="F10" i="27"/>
  <c r="E26" i="32"/>
  <c r="E26" i="28"/>
  <c r="J12" i="28"/>
  <c r="CF16" i="31"/>
  <c r="F26" i="32"/>
  <c r="F26" i="28"/>
  <c r="Q20" i="32"/>
  <c r="Q20" i="28"/>
  <c r="Q16" i="32"/>
  <c r="Q16" i="28"/>
  <c r="Q12" i="32"/>
  <c r="Q12" i="28"/>
  <c r="Q8" i="32"/>
  <c r="Q8" i="28"/>
  <c r="DC23" i="31"/>
  <c r="Q23" i="30"/>
  <c r="Q23" i="27"/>
  <c r="CM18" i="31"/>
  <c r="CL18" i="31"/>
  <c r="CK18" i="31"/>
  <c r="CJ18" i="31"/>
  <c r="CI18" i="31"/>
  <c r="CN18" i="31"/>
  <c r="L18" i="30"/>
  <c r="L18" i="27"/>
  <c r="BE14" i="31"/>
  <c r="BD14" i="31"/>
  <c r="BC14" i="31"/>
  <c r="BJ14" i="31"/>
  <c r="BB14" i="31"/>
  <c r="BI14" i="31"/>
  <c r="BA14" i="31"/>
  <c r="BH14" i="31"/>
  <c r="BF14" i="31"/>
  <c r="BG14" i="31"/>
  <c r="P10" i="31"/>
  <c r="H10" i="31"/>
  <c r="O10" i="31"/>
  <c r="G10" i="31"/>
  <c r="N10" i="31"/>
  <c r="F10" i="31"/>
  <c r="M10" i="31"/>
  <c r="E10" i="31"/>
  <c r="L10" i="31"/>
  <c r="D10" i="31"/>
  <c r="K10" i="31"/>
  <c r="Q10" i="31"/>
  <c r="I10" i="31"/>
  <c r="D10" i="30"/>
  <c r="D10" i="27"/>
  <c r="J10" i="31"/>
  <c r="E12" i="30"/>
  <c r="R11" i="30"/>
  <c r="Q9" i="33"/>
  <c r="Q14" i="33"/>
  <c r="CW21" i="31"/>
  <c r="AL21" i="31"/>
  <c r="AB19" i="31"/>
  <c r="J17" i="27"/>
  <c r="AX22" i="31"/>
  <c r="H20" i="32"/>
  <c r="H20" i="28"/>
  <c r="H12" i="32"/>
  <c r="H12" i="28"/>
  <c r="DB23" i="31"/>
  <c r="DA23" i="31"/>
  <c r="P23" i="30"/>
  <c r="P23" i="27"/>
  <c r="DB15" i="31"/>
  <c r="DA15" i="31"/>
  <c r="P15" i="30"/>
  <c r="P15" i="27"/>
  <c r="BX9" i="31"/>
  <c r="BW9" i="31"/>
  <c r="BV9" i="31"/>
  <c r="BU9" i="31"/>
  <c r="BT9" i="31"/>
  <c r="CA9" i="31"/>
  <c r="BY9" i="31"/>
  <c r="BZ9" i="31"/>
  <c r="J9" i="30"/>
  <c r="J9" i="27"/>
  <c r="E12" i="33"/>
  <c r="E8" i="33"/>
  <c r="O21" i="32"/>
  <c r="O21" i="28"/>
  <c r="O17" i="32"/>
  <c r="O17" i="28"/>
  <c r="O13" i="32"/>
  <c r="O13" i="28"/>
  <c r="O9" i="32"/>
  <c r="O9" i="28"/>
  <c r="DA24" i="31"/>
  <c r="DB24" i="31"/>
  <c r="P24" i="30"/>
  <c r="P24" i="27"/>
  <c r="CI20" i="31"/>
  <c r="CN20" i="31"/>
  <c r="CM20" i="31"/>
  <c r="CL20" i="31"/>
  <c r="CK20" i="31"/>
  <c r="CJ20" i="31"/>
  <c r="L20" i="30"/>
  <c r="L20" i="27"/>
  <c r="BI16" i="31"/>
  <c r="BA16" i="31"/>
  <c r="BH16" i="31"/>
  <c r="BG16" i="31"/>
  <c r="BF16" i="31"/>
  <c r="BE16" i="31"/>
  <c r="BD16" i="31"/>
  <c r="BJ16" i="31"/>
  <c r="BB16" i="31"/>
  <c r="BC16" i="31"/>
  <c r="H16" i="30"/>
  <c r="H16" i="27"/>
  <c r="L12" i="31"/>
  <c r="D12" i="31"/>
  <c r="K12" i="31"/>
  <c r="J12" i="31"/>
  <c r="Q12" i="31"/>
  <c r="I12" i="31"/>
  <c r="P12" i="31"/>
  <c r="H12" i="31"/>
  <c r="D12" i="30"/>
  <c r="O12" i="31"/>
  <c r="G12" i="31"/>
  <c r="M12" i="31"/>
  <c r="E12" i="31"/>
  <c r="N12" i="31"/>
  <c r="F12" i="31"/>
  <c r="D12" i="27"/>
  <c r="N17" i="33"/>
  <c r="N9" i="33"/>
  <c r="N18" i="33"/>
  <c r="N10" i="33"/>
  <c r="N19" i="33"/>
  <c r="N11" i="33"/>
  <c r="N20" i="33"/>
  <c r="N12" i="33"/>
  <c r="N21" i="33"/>
  <c r="N13" i="33"/>
  <c r="N22" i="33"/>
  <c r="N14" i="33"/>
  <c r="N23" i="33"/>
  <c r="N15" i="33"/>
  <c r="N7" i="33"/>
  <c r="N24" i="33"/>
  <c r="N16" i="33"/>
  <c r="N8" i="33"/>
  <c r="CX7" i="31"/>
  <c r="CZ7" i="31"/>
  <c r="CY7" i="31"/>
  <c r="O7" i="30"/>
  <c r="O7" i="27"/>
  <c r="R22" i="31"/>
  <c r="K20" i="27"/>
  <c r="N13" i="31"/>
  <c r="F13" i="31"/>
  <c r="M13" i="31"/>
  <c r="E13" i="31"/>
  <c r="L13" i="31"/>
  <c r="D13" i="31"/>
  <c r="K13" i="31"/>
  <c r="J13" i="31"/>
  <c r="Q13" i="31"/>
  <c r="I13" i="31"/>
  <c r="D13" i="30"/>
  <c r="O13" i="31"/>
  <c r="G13" i="31"/>
  <c r="D13" i="27"/>
  <c r="H13" i="31"/>
  <c r="P13" i="31"/>
  <c r="CB12" i="31"/>
  <c r="M22" i="33"/>
  <c r="M18" i="33"/>
  <c r="N21" i="32"/>
  <c r="N21" i="28"/>
  <c r="N17" i="32"/>
  <c r="N17" i="28"/>
  <c r="N13" i="32"/>
  <c r="N13" i="28"/>
  <c r="N9" i="32"/>
  <c r="N9" i="28"/>
  <c r="CZ24" i="31"/>
  <c r="CY24" i="31"/>
  <c r="CX24" i="31"/>
  <c r="O24" i="30"/>
  <c r="O24" i="27"/>
  <c r="BK10" i="31"/>
  <c r="N19" i="27"/>
  <c r="R11" i="27"/>
  <c r="M21" i="32"/>
  <c r="M21" i="28"/>
  <c r="M17" i="32"/>
  <c r="M17" i="28"/>
  <c r="M13" i="32"/>
  <c r="M13" i="28"/>
  <c r="M9" i="32"/>
  <c r="M9" i="28"/>
  <c r="CW24" i="31"/>
  <c r="CV24" i="31"/>
  <c r="CU24" i="31"/>
  <c r="CT24" i="31"/>
  <c r="N24" i="30"/>
  <c r="N24" i="27"/>
  <c r="BX20" i="31"/>
  <c r="BW20" i="31"/>
  <c r="BV20" i="31"/>
  <c r="BU20" i="31"/>
  <c r="BT20" i="31"/>
  <c r="CA20" i="31"/>
  <c r="BY20" i="31"/>
  <c r="BZ20" i="31"/>
  <c r="J20" i="30"/>
  <c r="J20" i="27"/>
  <c r="AF16" i="31"/>
  <c r="AN16" i="31"/>
  <c r="AG16" i="31"/>
  <c r="AO16" i="31"/>
  <c r="AH16" i="31"/>
  <c r="AI16" i="31"/>
  <c r="AJ16" i="31"/>
  <c r="AK16" i="31"/>
  <c r="AD16" i="31"/>
  <c r="AE16" i="31"/>
  <c r="AM16" i="31"/>
  <c r="AL16" i="31"/>
  <c r="F16" i="30"/>
  <c r="F16" i="27"/>
  <c r="DC11" i="31"/>
  <c r="Q11" i="30"/>
  <c r="Q11" i="27"/>
  <c r="L23" i="33"/>
  <c r="L15" i="33"/>
  <c r="L7" i="33"/>
  <c r="L24" i="33"/>
  <c r="L16" i="33"/>
  <c r="L8" i="33"/>
  <c r="L17" i="33"/>
  <c r="L9" i="33"/>
  <c r="L18" i="33"/>
  <c r="L10" i="33"/>
  <c r="L19" i="33"/>
  <c r="L11" i="33"/>
  <c r="L20" i="33"/>
  <c r="L12" i="33"/>
  <c r="L21" i="33"/>
  <c r="L13" i="33"/>
  <c r="L22" i="33"/>
  <c r="L14" i="33"/>
  <c r="CQ7" i="31"/>
  <c r="CP7" i="31"/>
  <c r="CO7" i="31"/>
  <c r="CS7" i="31"/>
  <c r="CR7" i="31"/>
  <c r="M7" i="27"/>
  <c r="M7" i="30"/>
  <c r="CZ10" i="31"/>
  <c r="C22" i="33"/>
  <c r="C14" i="33"/>
  <c r="C23" i="33"/>
  <c r="C15" i="33"/>
  <c r="C24" i="33"/>
  <c r="C16" i="33"/>
  <c r="C8" i="33"/>
  <c r="C17" i="33"/>
  <c r="C9" i="33"/>
  <c r="C18" i="33"/>
  <c r="C10" i="33"/>
  <c r="C7" i="33"/>
  <c r="C19" i="33"/>
  <c r="C11" i="33"/>
  <c r="C20" i="33"/>
  <c r="C12" i="33"/>
  <c r="C21" i="33"/>
  <c r="C13" i="33"/>
  <c r="J7" i="31"/>
  <c r="Q7" i="31"/>
  <c r="I7" i="31"/>
  <c r="P7" i="31"/>
  <c r="H7" i="31"/>
  <c r="O7" i="31"/>
  <c r="G7" i="31"/>
  <c r="N7" i="31"/>
  <c r="F7" i="31"/>
  <c r="M7" i="31"/>
  <c r="E7" i="31"/>
  <c r="K7" i="31"/>
  <c r="D7" i="30"/>
  <c r="L7" i="31"/>
  <c r="D7" i="27"/>
  <c r="D7" i="31"/>
  <c r="J14" i="28"/>
  <c r="P21" i="27"/>
  <c r="I8" i="33"/>
  <c r="I13" i="33"/>
  <c r="D24" i="32"/>
  <c r="D24" i="28"/>
  <c r="D20" i="32"/>
  <c r="D20" i="28"/>
  <c r="D16" i="32"/>
  <c r="D16" i="28"/>
  <c r="D12" i="32"/>
  <c r="D12" i="28"/>
  <c r="D8" i="32"/>
  <c r="D8" i="28"/>
  <c r="O23" i="31"/>
  <c r="G23" i="31"/>
  <c r="N23" i="31"/>
  <c r="F23" i="31"/>
  <c r="M23" i="31"/>
  <c r="E23" i="31"/>
  <c r="K23" i="31"/>
  <c r="J23" i="31"/>
  <c r="P23" i="31"/>
  <c r="H23" i="31"/>
  <c r="D23" i="31"/>
  <c r="Q23" i="31"/>
  <c r="I23" i="31"/>
  <c r="D23" i="30"/>
  <c r="D23" i="27"/>
  <c r="L23" i="31"/>
  <c r="CZ18" i="31"/>
  <c r="CY18" i="31"/>
  <c r="CX18" i="31"/>
  <c r="O18" i="30"/>
  <c r="O18" i="27"/>
  <c r="CH14" i="31"/>
  <c r="CG14" i="31"/>
  <c r="CF14" i="31"/>
  <c r="CE14" i="31"/>
  <c r="CD14" i="31"/>
  <c r="CC14" i="31"/>
  <c r="CB14" i="31"/>
  <c r="G10" i="30"/>
  <c r="J19" i="32"/>
  <c r="CD24" i="31"/>
  <c r="F11" i="30"/>
  <c r="AN11" i="31"/>
  <c r="K23" i="32"/>
  <c r="K23" i="28"/>
  <c r="K19" i="32"/>
  <c r="K19" i="28"/>
  <c r="K15" i="32"/>
  <c r="K15" i="28"/>
  <c r="K11" i="32"/>
  <c r="K11" i="28"/>
  <c r="K7" i="32"/>
  <c r="K7" i="28"/>
  <c r="BX22" i="31"/>
  <c r="BW22" i="31"/>
  <c r="BV22" i="31"/>
  <c r="BU22" i="31"/>
  <c r="BT22" i="31"/>
  <c r="CA22" i="31"/>
  <c r="BY22" i="31"/>
  <c r="BZ22" i="31"/>
  <c r="AH18" i="31"/>
  <c r="AI18" i="31"/>
  <c r="AJ18" i="31"/>
  <c r="AK18" i="31"/>
  <c r="AD18" i="31"/>
  <c r="AL18" i="31"/>
  <c r="AE18" i="31"/>
  <c r="AM18" i="31"/>
  <c r="AG18" i="31"/>
  <c r="AO18" i="31"/>
  <c r="F18" i="30"/>
  <c r="AF18" i="31"/>
  <c r="AN18" i="31"/>
  <c r="F18" i="27"/>
  <c r="DC13" i="31"/>
  <c r="Q13" i="30"/>
  <c r="Q13" i="27"/>
  <c r="CO9" i="31"/>
  <c r="CS9" i="31"/>
  <c r="CR9" i="31"/>
  <c r="CQ9" i="31"/>
  <c r="CP9" i="31"/>
  <c r="CP26" i="31" s="1"/>
  <c r="CP28" i="31" s="1"/>
  <c r="M9" i="27"/>
  <c r="M9" i="30"/>
  <c r="J24" i="32"/>
  <c r="J24" i="28"/>
  <c r="K16" i="27"/>
  <c r="CG16" i="31"/>
  <c r="BC13" i="31"/>
  <c r="I24" i="32"/>
  <c r="I24" i="28"/>
  <c r="I20" i="32"/>
  <c r="I20" i="28"/>
  <c r="I16" i="32"/>
  <c r="I16" i="28"/>
  <c r="I12" i="32"/>
  <c r="I12" i="28"/>
  <c r="I8" i="32"/>
  <c r="I8" i="28"/>
  <c r="BQ23" i="31"/>
  <c r="BP23" i="31"/>
  <c r="BO23" i="31"/>
  <c r="BN23" i="31"/>
  <c r="BM23" i="31"/>
  <c r="BL23" i="31"/>
  <c r="BR23" i="31"/>
  <c r="BS23" i="31"/>
  <c r="BK23" i="31"/>
  <c r="I23" i="30"/>
  <c r="I23" i="27"/>
  <c r="P18" i="31"/>
  <c r="H18" i="31"/>
  <c r="O18" i="31"/>
  <c r="G18" i="31"/>
  <c r="N18" i="31"/>
  <c r="F18" i="31"/>
  <c r="D18" i="30"/>
  <c r="M18" i="31"/>
  <c r="E18" i="31"/>
  <c r="L18" i="31"/>
  <c r="D18" i="31"/>
  <c r="K18" i="31"/>
  <c r="Q18" i="31"/>
  <c r="I18" i="31"/>
  <c r="D18" i="27"/>
  <c r="J18" i="31"/>
  <c r="CZ13" i="31"/>
  <c r="CY13" i="31"/>
  <c r="CX13" i="31"/>
  <c r="O13" i="30"/>
  <c r="O13" i="27"/>
  <c r="CH9" i="31"/>
  <c r="CG9" i="31"/>
  <c r="CF9" i="31"/>
  <c r="CE9" i="31"/>
  <c r="CD9" i="31"/>
  <c r="CC9" i="31"/>
  <c r="CB9" i="31"/>
  <c r="K9" i="27"/>
  <c r="K9" i="30"/>
  <c r="CD10" i="31"/>
  <c r="O18" i="33"/>
  <c r="O10" i="33"/>
  <c r="O19" i="33"/>
  <c r="O11" i="33"/>
  <c r="O20" i="33"/>
  <c r="O12" i="33"/>
  <c r="O21" i="33"/>
  <c r="O13" i="33"/>
  <c r="O22" i="33"/>
  <c r="O14" i="33"/>
  <c r="O23" i="33"/>
  <c r="O15" i="33"/>
  <c r="O7" i="33"/>
  <c r="O24" i="33"/>
  <c r="O16" i="33"/>
  <c r="O8" i="33"/>
  <c r="O17" i="33"/>
  <c r="O9" i="33"/>
  <c r="DB7" i="31"/>
  <c r="DA7" i="31"/>
  <c r="P7" i="30"/>
  <c r="P7" i="27"/>
  <c r="R18" i="31"/>
  <c r="P13" i="27"/>
  <c r="Q17" i="33"/>
  <c r="E19" i="27"/>
  <c r="J17" i="30"/>
  <c r="BX17" i="31"/>
  <c r="BP24" i="31"/>
  <c r="H19" i="32"/>
  <c r="H19" i="28"/>
  <c r="H11" i="32"/>
  <c r="H11" i="28"/>
  <c r="CP20" i="31"/>
  <c r="CO20" i="31"/>
  <c r="CS20" i="31"/>
  <c r="CR20" i="31"/>
  <c r="CQ20" i="31"/>
  <c r="M20" i="30"/>
  <c r="M20" i="27"/>
  <c r="BC15" i="31"/>
  <c r="BJ15" i="31"/>
  <c r="BB15" i="31"/>
  <c r="BI15" i="31"/>
  <c r="BA15" i="31"/>
  <c r="BH15" i="31"/>
  <c r="BG15" i="31"/>
  <c r="BF15" i="31"/>
  <c r="BD15" i="31"/>
  <c r="BE15" i="31"/>
  <c r="H15" i="30"/>
  <c r="H15" i="27"/>
  <c r="E7" i="33"/>
  <c r="E20" i="33"/>
  <c r="E16" i="33"/>
  <c r="O26" i="32"/>
  <c r="O26" i="28"/>
  <c r="G21" i="32"/>
  <c r="G21" i="28"/>
  <c r="G17" i="32"/>
  <c r="G17" i="28"/>
  <c r="G13" i="32"/>
  <c r="G13" i="28"/>
  <c r="G9" i="32"/>
  <c r="G9" i="28"/>
  <c r="BI24" i="31"/>
  <c r="BA24" i="31"/>
  <c r="BH24" i="31"/>
  <c r="BG24" i="31"/>
  <c r="BF24" i="31"/>
  <c r="BE24" i="31"/>
  <c r="BD24" i="31"/>
  <c r="BJ24" i="31"/>
  <c r="BB24" i="31"/>
  <c r="BC24" i="31"/>
  <c r="H24" i="30"/>
  <c r="H24" i="27"/>
  <c r="Q20" i="31"/>
  <c r="I20" i="31"/>
  <c r="P20" i="31"/>
  <c r="H20" i="31"/>
  <c r="O20" i="31"/>
  <c r="G20" i="31"/>
  <c r="M20" i="31"/>
  <c r="E20" i="31"/>
  <c r="L20" i="31"/>
  <c r="D20" i="31"/>
  <c r="J20" i="31"/>
  <c r="N20" i="31"/>
  <c r="K20" i="31"/>
  <c r="F20" i="31"/>
  <c r="D20" i="30"/>
  <c r="D20" i="27"/>
  <c r="CX15" i="31"/>
  <c r="CZ15" i="31"/>
  <c r="CY15" i="31"/>
  <c r="O15" i="30"/>
  <c r="O15" i="27"/>
  <c r="CB11" i="31"/>
  <c r="CH11" i="31"/>
  <c r="CG11" i="31"/>
  <c r="CF11" i="31"/>
  <c r="CE11" i="31"/>
  <c r="CC11" i="31"/>
  <c r="CD11" i="31"/>
  <c r="K11" i="30"/>
  <c r="K11" i="27"/>
  <c r="F17" i="33"/>
  <c r="F9" i="33"/>
  <c r="F18" i="33"/>
  <c r="F10" i="33"/>
  <c r="F19" i="33"/>
  <c r="F11" i="33"/>
  <c r="F20" i="33"/>
  <c r="F12" i="33"/>
  <c r="F21" i="33"/>
  <c r="F13" i="33"/>
  <c r="F22" i="33"/>
  <c r="F14" i="33"/>
  <c r="F23" i="33"/>
  <c r="F15" i="33"/>
  <c r="F7" i="33"/>
  <c r="F24" i="33"/>
  <c r="F16" i="33"/>
  <c r="F8" i="33"/>
  <c r="AS7" i="31"/>
  <c r="AZ7" i="31"/>
  <c r="AR7" i="31"/>
  <c r="AY7" i="31"/>
  <c r="AQ7" i="31"/>
  <c r="AX7" i="31"/>
  <c r="AP7" i="31"/>
  <c r="AW7" i="31"/>
  <c r="AV7" i="31"/>
  <c r="AT7" i="31"/>
  <c r="AU7" i="31"/>
  <c r="G7" i="30"/>
  <c r="G7" i="27"/>
  <c r="K20" i="30"/>
  <c r="BX19" i="31"/>
  <c r="BW19" i="31"/>
  <c r="BV19" i="31"/>
  <c r="BU19" i="31"/>
  <c r="BT19" i="31"/>
  <c r="CA19" i="31"/>
  <c r="BY19" i="31"/>
  <c r="BZ19" i="31"/>
  <c r="J19" i="30"/>
  <c r="J19" i="27"/>
  <c r="K12" i="27"/>
  <c r="M13" i="33"/>
  <c r="M9" i="33"/>
  <c r="N26" i="32"/>
  <c r="N26" i="28"/>
  <c r="F21" i="32"/>
  <c r="F21" i="28"/>
  <c r="F17" i="32"/>
  <c r="F17" i="28"/>
  <c r="F13" i="32"/>
  <c r="F13" i="28"/>
  <c r="F9" i="32"/>
  <c r="F9" i="28"/>
  <c r="AU24" i="31"/>
  <c r="AT24" i="31"/>
  <c r="AS24" i="31"/>
  <c r="AZ24" i="31"/>
  <c r="AR24" i="31"/>
  <c r="AY24" i="31"/>
  <c r="AQ24" i="31"/>
  <c r="AX24" i="31"/>
  <c r="AP24" i="31"/>
  <c r="AW24" i="31"/>
  <c r="AV24" i="31"/>
  <c r="G24" i="30"/>
  <c r="G24" i="27"/>
  <c r="CX16" i="31"/>
  <c r="N19" i="30"/>
  <c r="J26" i="32"/>
  <c r="J26" i="28"/>
  <c r="E21" i="32"/>
  <c r="E21" i="28"/>
  <c r="E17" i="32"/>
  <c r="E17" i="28"/>
  <c r="E13" i="32"/>
  <c r="E13" i="28"/>
  <c r="E9" i="32"/>
  <c r="E9" i="28"/>
  <c r="AF24" i="31"/>
  <c r="AN24" i="31"/>
  <c r="AG24" i="31"/>
  <c r="AO24" i="31"/>
  <c r="AH24" i="31"/>
  <c r="AI24" i="31"/>
  <c r="AJ24" i="31"/>
  <c r="AK24" i="31"/>
  <c r="AD24" i="31"/>
  <c r="AE24" i="31"/>
  <c r="AM24" i="31"/>
  <c r="AL24" i="31"/>
  <c r="F24" i="27"/>
  <c r="F24" i="30"/>
  <c r="DC19" i="31"/>
  <c r="Q19" i="27"/>
  <c r="Q19" i="30"/>
  <c r="CQ15" i="31"/>
  <c r="CP15" i="31"/>
  <c r="CO15" i="31"/>
  <c r="CS15" i="31"/>
  <c r="CR15" i="31"/>
  <c r="M15" i="27"/>
  <c r="M15" i="30"/>
  <c r="BM11" i="31"/>
  <c r="BL11" i="31"/>
  <c r="BS11" i="31"/>
  <c r="BK11" i="31"/>
  <c r="BR11" i="31"/>
  <c r="BQ11" i="31"/>
  <c r="BP11" i="31"/>
  <c r="BN11" i="31"/>
  <c r="BO11" i="31"/>
  <c r="I11" i="30"/>
  <c r="I11" i="27"/>
  <c r="D23" i="33"/>
  <c r="D15" i="33"/>
  <c r="D7" i="33"/>
  <c r="D24" i="33"/>
  <c r="D16" i="33"/>
  <c r="D8" i="33"/>
  <c r="D17" i="33"/>
  <c r="D9" i="33"/>
  <c r="D18" i="33"/>
  <c r="D10" i="33"/>
  <c r="D19" i="33"/>
  <c r="D11" i="33"/>
  <c r="D20" i="33"/>
  <c r="D12" i="33"/>
  <c r="D21" i="33"/>
  <c r="D13" i="33"/>
  <c r="D22" i="33"/>
  <c r="D14" i="33"/>
  <c r="Y7" i="31"/>
  <c r="X7" i="31"/>
  <c r="W7" i="31"/>
  <c r="AC7" i="31"/>
  <c r="U7" i="31"/>
  <c r="AB7" i="31"/>
  <c r="T7" i="31"/>
  <c r="Z7" i="31"/>
  <c r="R7" i="31"/>
  <c r="V7" i="31"/>
  <c r="S7" i="31"/>
  <c r="AA7" i="31"/>
  <c r="E7" i="27"/>
  <c r="E7" i="30"/>
  <c r="CT9" i="31"/>
  <c r="CW9" i="31"/>
  <c r="CV9" i="31"/>
  <c r="CV26" i="31" s="1"/>
  <c r="CV28" i="31" s="1"/>
  <c r="CU9" i="31"/>
  <c r="CU26" i="31" s="1"/>
  <c r="CU28" i="31" s="1"/>
  <c r="N9" i="30"/>
  <c r="N9" i="27"/>
  <c r="J23" i="32"/>
  <c r="J14" i="32"/>
  <c r="P21" i="30"/>
  <c r="BX7" i="31"/>
  <c r="I16" i="33"/>
  <c r="I21" i="33"/>
  <c r="L23" i="32"/>
  <c r="L23" i="28"/>
  <c r="L19" i="32"/>
  <c r="L19" i="28"/>
  <c r="L15" i="32"/>
  <c r="L15" i="28"/>
  <c r="L11" i="32"/>
  <c r="L11" i="28"/>
  <c r="L7" i="32"/>
  <c r="L7" i="28"/>
  <c r="CE22" i="31"/>
  <c r="CD22" i="31"/>
  <c r="CC22" i="31"/>
  <c r="CB22" i="31"/>
  <c r="CH22" i="31"/>
  <c r="CG22" i="31"/>
  <c r="CF22" i="31"/>
  <c r="AW18" i="31"/>
  <c r="AV18" i="31"/>
  <c r="AU18" i="31"/>
  <c r="AT18" i="31"/>
  <c r="AS18" i="31"/>
  <c r="AZ18" i="31"/>
  <c r="AR18" i="31"/>
  <c r="AY18" i="31"/>
  <c r="AX18" i="31"/>
  <c r="AQ18" i="31"/>
  <c r="AP18" i="31"/>
  <c r="G18" i="30"/>
  <c r="G18" i="27"/>
  <c r="R13" i="30"/>
  <c r="R13" i="27"/>
  <c r="CQ8" i="31"/>
  <c r="R16" i="32"/>
  <c r="R16" i="28"/>
  <c r="J9" i="28"/>
  <c r="CE24" i="31"/>
  <c r="BM22" i="31"/>
  <c r="F19" i="30"/>
  <c r="AN19" i="31"/>
  <c r="AF11" i="31"/>
  <c r="T22" i="28"/>
  <c r="T18" i="28"/>
  <c r="T14" i="28"/>
  <c r="T10" i="28"/>
  <c r="T24" i="30"/>
  <c r="T24" i="27"/>
  <c r="DC21" i="31"/>
  <c r="Q21" i="30"/>
  <c r="Q21" i="27"/>
  <c r="CO17" i="31"/>
  <c r="CS17" i="31"/>
  <c r="CR17" i="31"/>
  <c r="CQ17" i="31"/>
  <c r="CP17" i="31"/>
  <c r="M17" i="30"/>
  <c r="M17" i="27"/>
  <c r="BS13" i="31"/>
  <c r="BK13" i="31"/>
  <c r="BR13" i="31"/>
  <c r="BQ13" i="31"/>
  <c r="BP13" i="31"/>
  <c r="BO13" i="31"/>
  <c r="BN13" i="31"/>
  <c r="BL13" i="31"/>
  <c r="BM13" i="31"/>
  <c r="I13" i="30"/>
  <c r="I13" i="27"/>
  <c r="Y9" i="31"/>
  <c r="X9" i="31"/>
  <c r="W9" i="31"/>
  <c r="AC9" i="31"/>
  <c r="U9" i="31"/>
  <c r="AB9" i="31"/>
  <c r="T9" i="31"/>
  <c r="Z9" i="31"/>
  <c r="R9" i="31"/>
  <c r="AA9" i="31"/>
  <c r="V9" i="31"/>
  <c r="S9" i="31"/>
  <c r="E9" i="30"/>
  <c r="E9" i="27"/>
  <c r="J17" i="28"/>
  <c r="M18" i="27"/>
  <c r="H13" i="27"/>
  <c r="BD13" i="31"/>
  <c r="Q23" i="32"/>
  <c r="Q23" i="28"/>
  <c r="Q19" i="32"/>
  <c r="Q19" i="28"/>
  <c r="Q15" i="32"/>
  <c r="Q15" i="28"/>
  <c r="Q11" i="32"/>
  <c r="Q11" i="28"/>
  <c r="Q7" i="32"/>
  <c r="Q7" i="28"/>
  <c r="DB22" i="31"/>
  <c r="DA22" i="31"/>
  <c r="CH17" i="31"/>
  <c r="CG17" i="31"/>
  <c r="CF17" i="31"/>
  <c r="CE17" i="31"/>
  <c r="CD17" i="31"/>
  <c r="CC17" i="31"/>
  <c r="CB17" i="31"/>
  <c r="K17" i="30"/>
  <c r="K17" i="27"/>
  <c r="AV13" i="31"/>
  <c r="AU13" i="31"/>
  <c r="AT13" i="31"/>
  <c r="AS13" i="31"/>
  <c r="AZ13" i="31"/>
  <c r="AR13" i="31"/>
  <c r="AY13" i="31"/>
  <c r="AQ13" i="31"/>
  <c r="AW13" i="31"/>
  <c r="AP13" i="31"/>
  <c r="AX13" i="31"/>
  <c r="G13" i="30"/>
  <c r="G13" i="27"/>
  <c r="R8" i="30"/>
  <c r="R8" i="27"/>
  <c r="AM15" i="31"/>
  <c r="CX8" i="31"/>
  <c r="DC22" i="31"/>
  <c r="Z18" i="31"/>
  <c r="P13" i="30"/>
  <c r="Q8" i="33"/>
  <c r="Q13" i="33"/>
  <c r="F21" i="27"/>
  <c r="AJ21" i="31"/>
  <c r="M19" i="27"/>
  <c r="AA19" i="31"/>
  <c r="AC19" i="31"/>
  <c r="BZ17" i="31"/>
  <c r="R17" i="27"/>
  <c r="BD23" i="31"/>
  <c r="BC23" i="31"/>
  <c r="BQ24" i="31"/>
  <c r="H18" i="32"/>
  <c r="H18" i="28"/>
  <c r="CZ14" i="31"/>
  <c r="CY14" i="31"/>
  <c r="CX14" i="31"/>
  <c r="E15" i="33"/>
  <c r="E11" i="33"/>
  <c r="E24" i="33"/>
  <c r="Q24" i="32"/>
  <c r="Q24" i="28"/>
  <c r="O20" i="32"/>
  <c r="O20" i="28"/>
  <c r="O16" i="32"/>
  <c r="O16" i="28"/>
  <c r="O12" i="32"/>
  <c r="O12" i="28"/>
  <c r="O8" i="32"/>
  <c r="O8" i="28"/>
  <c r="CX23" i="31"/>
  <c r="CZ23" i="31"/>
  <c r="CY23" i="31"/>
  <c r="O23" i="30"/>
  <c r="O23" i="27"/>
  <c r="CB19" i="31"/>
  <c r="CH19" i="31"/>
  <c r="CG19" i="31"/>
  <c r="CF19" i="31"/>
  <c r="CE19" i="31"/>
  <c r="CD19" i="31"/>
  <c r="CC19" i="31"/>
  <c r="K19" i="30"/>
  <c r="K19" i="27"/>
  <c r="AX15" i="31"/>
  <c r="AP15" i="31"/>
  <c r="AW15" i="31"/>
  <c r="AV15" i="31"/>
  <c r="AU15" i="31"/>
  <c r="AT15" i="31"/>
  <c r="AS15" i="31"/>
  <c r="AZ15" i="31"/>
  <c r="AY15" i="31"/>
  <c r="AR15" i="31"/>
  <c r="AQ15" i="31"/>
  <c r="G15" i="30"/>
  <c r="G15" i="27"/>
  <c r="R10" i="30"/>
  <c r="R10" i="27"/>
  <c r="BL18" i="31"/>
  <c r="AP16" i="31"/>
  <c r="K12" i="30"/>
  <c r="M21" i="33"/>
  <c r="M17" i="33"/>
  <c r="H21" i="27"/>
  <c r="N20" i="32"/>
  <c r="N20" i="28"/>
  <c r="N16" i="32"/>
  <c r="N16" i="28"/>
  <c r="N12" i="32"/>
  <c r="N12" i="28"/>
  <c r="N8" i="32"/>
  <c r="N8" i="28"/>
  <c r="CT23" i="31"/>
  <c r="CW23" i="31"/>
  <c r="CV23" i="31"/>
  <c r="CU23" i="31"/>
  <c r="N23" i="30"/>
  <c r="N23" i="27"/>
  <c r="CY16" i="31"/>
  <c r="O24" i="32"/>
  <c r="O24" i="28"/>
  <c r="M20" i="32"/>
  <c r="M20" i="28"/>
  <c r="M16" i="32"/>
  <c r="M16" i="28"/>
  <c r="M12" i="32"/>
  <c r="M12" i="28"/>
  <c r="M8" i="32"/>
  <c r="M8" i="28"/>
  <c r="CQ23" i="31"/>
  <c r="CP23" i="31"/>
  <c r="CO23" i="31"/>
  <c r="CS23" i="31"/>
  <c r="CR23" i="31"/>
  <c r="M23" i="27"/>
  <c r="M23" i="30"/>
  <c r="BM19" i="31"/>
  <c r="BL19" i="31"/>
  <c r="BS19" i="31"/>
  <c r="BK19" i="31"/>
  <c r="BR19" i="31"/>
  <c r="BQ19" i="31"/>
  <c r="BP19" i="31"/>
  <c r="BN19" i="31"/>
  <c r="BO19" i="31"/>
  <c r="I19" i="27"/>
  <c r="I19" i="30"/>
  <c r="Y15" i="31"/>
  <c r="X15" i="31"/>
  <c r="W15" i="31"/>
  <c r="AC15" i="31"/>
  <c r="U15" i="31"/>
  <c r="AB15" i="31"/>
  <c r="T15" i="31"/>
  <c r="Z15" i="31"/>
  <c r="R15" i="31"/>
  <c r="V15" i="31"/>
  <c r="S15" i="31"/>
  <c r="AA15" i="31"/>
  <c r="E15" i="27"/>
  <c r="E15" i="30"/>
  <c r="DB10" i="31"/>
  <c r="DA10" i="31"/>
  <c r="P10" i="30"/>
  <c r="P10" i="27"/>
  <c r="Q12" i="27"/>
  <c r="R8" i="31"/>
  <c r="M10" i="27"/>
  <c r="I11" i="33"/>
  <c r="I24" i="33"/>
  <c r="I12" i="33"/>
  <c r="D23" i="32"/>
  <c r="D23" i="28"/>
  <c r="D19" i="32"/>
  <c r="D19" i="28"/>
  <c r="D15" i="32"/>
  <c r="D15" i="28"/>
  <c r="D11" i="32"/>
  <c r="D11" i="28"/>
  <c r="D7" i="32"/>
  <c r="D7" i="28"/>
  <c r="R21" i="30"/>
  <c r="R21" i="27"/>
  <c r="CT17" i="31"/>
  <c r="CW17" i="31"/>
  <c r="CV17" i="31"/>
  <c r="CU17" i="31"/>
  <c r="N17" i="30"/>
  <c r="N17" i="27"/>
  <c r="BX13" i="31"/>
  <c r="BW13" i="31"/>
  <c r="BV13" i="31"/>
  <c r="BU13" i="31"/>
  <c r="BT13" i="31"/>
  <c r="CA13" i="31"/>
  <c r="BY13" i="31"/>
  <c r="BZ13" i="31"/>
  <c r="J13" i="30"/>
  <c r="J13" i="27"/>
  <c r="J16" i="32"/>
  <c r="J16" i="28"/>
  <c r="J9" i="32"/>
  <c r="CF24" i="31"/>
  <c r="AF19" i="31"/>
  <c r="AM11" i="31"/>
  <c r="K22" i="32"/>
  <c r="K22" i="28"/>
  <c r="K18" i="32"/>
  <c r="K18" i="28"/>
  <c r="K14" i="32"/>
  <c r="K14" i="28"/>
  <c r="K10" i="32"/>
  <c r="K10" i="28"/>
  <c r="T16" i="30"/>
  <c r="T16" i="27"/>
  <c r="BS21" i="31"/>
  <c r="BK21" i="31"/>
  <c r="BR21" i="31"/>
  <c r="BQ21" i="31"/>
  <c r="BP21" i="31"/>
  <c r="BO21" i="31"/>
  <c r="BN21" i="31"/>
  <c r="BL21" i="31"/>
  <c r="BM21" i="31"/>
  <c r="I21" i="30"/>
  <c r="I21" i="27"/>
  <c r="Y17" i="31"/>
  <c r="X17" i="31"/>
  <c r="W17" i="31"/>
  <c r="V17" i="31"/>
  <c r="AC17" i="31"/>
  <c r="U17" i="31"/>
  <c r="AB17" i="31"/>
  <c r="T17" i="31"/>
  <c r="Z17" i="31"/>
  <c r="R17" i="31"/>
  <c r="E17" i="30"/>
  <c r="AA17" i="31"/>
  <c r="S17" i="31"/>
  <c r="E17" i="27"/>
  <c r="DA12" i="31"/>
  <c r="DB12" i="31"/>
  <c r="P12" i="30"/>
  <c r="P12" i="27"/>
  <c r="CI8" i="31"/>
  <c r="CN8" i="31"/>
  <c r="CM8" i="31"/>
  <c r="CL8" i="31"/>
  <c r="CK8" i="31"/>
  <c r="CJ8" i="31"/>
  <c r="L8" i="27"/>
  <c r="L8" i="30"/>
  <c r="J17" i="32"/>
  <c r="M18" i="30"/>
  <c r="H13" i="30"/>
  <c r="BE13" i="31"/>
  <c r="CD8" i="31"/>
  <c r="I23" i="32"/>
  <c r="I23" i="28"/>
  <c r="I19" i="32"/>
  <c r="I19" i="28"/>
  <c r="I15" i="32"/>
  <c r="I15" i="28"/>
  <c r="I11" i="32"/>
  <c r="I11" i="28"/>
  <c r="I7" i="32"/>
  <c r="I7" i="28"/>
  <c r="BE22" i="31"/>
  <c r="BD22" i="31"/>
  <c r="BC22" i="31"/>
  <c r="BJ22" i="31"/>
  <c r="BB22" i="31"/>
  <c r="BI22" i="31"/>
  <c r="BA22" i="31"/>
  <c r="BH22" i="31"/>
  <c r="BF22" i="31"/>
  <c r="BG22" i="31"/>
  <c r="R16" i="30"/>
  <c r="R16" i="27"/>
  <c r="CW12" i="31"/>
  <c r="CW26" i="31" s="1"/>
  <c r="CW28" i="31" s="1"/>
  <c r="CV12" i="31"/>
  <c r="CU12" i="31"/>
  <c r="CT12" i="31"/>
  <c r="N12" i="30"/>
  <c r="N12" i="27"/>
  <c r="BX8" i="31"/>
  <c r="BW8" i="31"/>
  <c r="BW26" i="31" s="1"/>
  <c r="BW28" i="31" s="1"/>
  <c r="BV8" i="31"/>
  <c r="BV26" i="31" s="1"/>
  <c r="BV28" i="31" s="1"/>
  <c r="BU8" i="31"/>
  <c r="BU26" i="31" s="1"/>
  <c r="BU28" i="31" s="1"/>
  <c r="BT8" i="31"/>
  <c r="BT26" i="31" s="1"/>
  <c r="BT28" i="31" s="1"/>
  <c r="CA8" i="31"/>
  <c r="BY8" i="31"/>
  <c r="BZ8" i="31"/>
  <c r="BZ26" i="31" s="1"/>
  <c r="BZ28" i="31" s="1"/>
  <c r="J8" i="30"/>
  <c r="J8" i="27"/>
  <c r="Z12" i="31"/>
  <c r="CF10" i="31"/>
  <c r="AD15" i="31"/>
  <c r="AE15" i="31"/>
  <c r="E18" i="27"/>
  <c r="S18" i="31"/>
  <c r="DA13" i="31"/>
  <c r="Q16" i="33"/>
  <c r="Q21" i="33"/>
  <c r="M19" i="30"/>
  <c r="E19" i="30"/>
  <c r="V19" i="31"/>
  <c r="BY17" i="31"/>
  <c r="AR22" i="31"/>
  <c r="CI21" i="31"/>
  <c r="CZ22" i="31"/>
  <c r="BF23" i="31"/>
  <c r="BK24" i="31"/>
  <c r="AC20" i="31"/>
  <c r="U20" i="31"/>
  <c r="AB20" i="31"/>
  <c r="T20" i="31"/>
  <c r="AA20" i="31"/>
  <c r="S20" i="31"/>
  <c r="Z20" i="31"/>
  <c r="R20" i="31"/>
  <c r="Y20" i="31"/>
  <c r="X20" i="31"/>
  <c r="V20" i="31"/>
  <c r="E20" i="30"/>
  <c r="E20" i="27"/>
  <c r="W20" i="31"/>
  <c r="O26" i="25"/>
  <c r="H26" i="25"/>
  <c r="R24" i="32"/>
  <c r="R24" i="28"/>
  <c r="H17" i="32"/>
  <c r="H17" i="28"/>
  <c r="H9" i="32"/>
  <c r="H9" i="28"/>
  <c r="CN19" i="31"/>
  <c r="CM19" i="31"/>
  <c r="CL19" i="31"/>
  <c r="CK19" i="31"/>
  <c r="CJ19" i="31"/>
  <c r="CI19" i="31"/>
  <c r="L19" i="30"/>
  <c r="L19" i="27"/>
  <c r="AS14" i="31"/>
  <c r="AZ14" i="31"/>
  <c r="AR14" i="31"/>
  <c r="AY14" i="31"/>
  <c r="AQ14" i="31"/>
  <c r="AX14" i="31"/>
  <c r="AP14" i="31"/>
  <c r="AW14" i="31"/>
  <c r="AV14" i="31"/>
  <c r="AU14" i="31"/>
  <c r="AT14" i="31"/>
  <c r="BU11" i="31"/>
  <c r="E23" i="33"/>
  <c r="E19" i="33"/>
  <c r="BY23" i="31"/>
  <c r="G20" i="30"/>
  <c r="G24" i="32"/>
  <c r="G24" i="28"/>
  <c r="G20" i="32"/>
  <c r="G20" i="28"/>
  <c r="G16" i="32"/>
  <c r="G16" i="28"/>
  <c r="G12" i="32"/>
  <c r="G12" i="28"/>
  <c r="G8" i="32"/>
  <c r="G8" i="28"/>
  <c r="AX23" i="31"/>
  <c r="AP23" i="31"/>
  <c r="AW23" i="31"/>
  <c r="AV23" i="31"/>
  <c r="AU23" i="31"/>
  <c r="AT23" i="31"/>
  <c r="AS23" i="31"/>
  <c r="AZ23" i="31"/>
  <c r="AY23" i="31"/>
  <c r="AR23" i="31"/>
  <c r="AQ23" i="31"/>
  <c r="G23" i="30"/>
  <c r="G23" i="27"/>
  <c r="R18" i="30"/>
  <c r="R18" i="27"/>
  <c r="CW14" i="31"/>
  <c r="CV14" i="31"/>
  <c r="CU14" i="31"/>
  <c r="CT14" i="31"/>
  <c r="BX10" i="31"/>
  <c r="BW10" i="31"/>
  <c r="BV10" i="31"/>
  <c r="BU10" i="31"/>
  <c r="BT10" i="31"/>
  <c r="CA10" i="31"/>
  <c r="BY10" i="31"/>
  <c r="BZ10" i="31"/>
  <c r="J10" i="30"/>
  <c r="J10" i="27"/>
  <c r="AX16" i="31"/>
  <c r="CO14" i="31"/>
  <c r="CT7" i="31"/>
  <c r="M12" i="33"/>
  <c r="M8" i="33"/>
  <c r="H21" i="30"/>
  <c r="BE21" i="31"/>
  <c r="F24" i="32"/>
  <c r="F24" i="28"/>
  <c r="F20" i="32"/>
  <c r="F20" i="28"/>
  <c r="F16" i="32"/>
  <c r="F16" i="28"/>
  <c r="F12" i="32"/>
  <c r="F12" i="28"/>
  <c r="F8" i="32"/>
  <c r="F8" i="28"/>
  <c r="AI23" i="31"/>
  <c r="AJ23" i="31"/>
  <c r="AK23" i="31"/>
  <c r="AL23" i="31"/>
  <c r="AE23" i="31"/>
  <c r="AM23" i="31"/>
  <c r="AF23" i="31"/>
  <c r="AN23" i="31"/>
  <c r="AH23" i="31"/>
  <c r="AG23" i="31"/>
  <c r="AO23" i="31"/>
  <c r="AD23" i="31"/>
  <c r="F23" i="30"/>
  <c r="F23" i="27"/>
  <c r="K21" i="31"/>
  <c r="J21" i="31"/>
  <c r="Q21" i="31"/>
  <c r="I21" i="31"/>
  <c r="O21" i="31"/>
  <c r="G21" i="31"/>
  <c r="N21" i="31"/>
  <c r="F21" i="31"/>
  <c r="L21" i="31"/>
  <c r="D21" i="31"/>
  <c r="P21" i="31"/>
  <c r="M21" i="31"/>
  <c r="D21" i="30"/>
  <c r="E21" i="31"/>
  <c r="D21" i="27"/>
  <c r="H21" i="31"/>
  <c r="I10" i="30"/>
  <c r="E24" i="32"/>
  <c r="E24" i="28"/>
  <c r="E20" i="32"/>
  <c r="E20" i="28"/>
  <c r="E16" i="32"/>
  <c r="E16" i="28"/>
  <c r="E12" i="32"/>
  <c r="E12" i="28"/>
  <c r="E8" i="32"/>
  <c r="E8" i="28"/>
  <c r="Y23" i="31"/>
  <c r="X23" i="31"/>
  <c r="W23" i="31"/>
  <c r="V23" i="31"/>
  <c r="AC23" i="31"/>
  <c r="U23" i="31"/>
  <c r="AB23" i="31"/>
  <c r="T23" i="31"/>
  <c r="Z23" i="31"/>
  <c r="R23" i="31"/>
  <c r="AA23" i="31"/>
  <c r="S23" i="31"/>
  <c r="E23" i="30"/>
  <c r="E23" i="27"/>
  <c r="DB18" i="31"/>
  <c r="DA18" i="31"/>
  <c r="P18" i="30"/>
  <c r="P18" i="27"/>
  <c r="CM14" i="31"/>
  <c r="CL14" i="31"/>
  <c r="CK14" i="31"/>
  <c r="CJ14" i="31"/>
  <c r="CI14" i="31"/>
  <c r="CN14" i="31"/>
  <c r="BE10" i="31"/>
  <c r="BD10" i="31"/>
  <c r="BC10" i="31"/>
  <c r="BJ10" i="31"/>
  <c r="BB10" i="31"/>
  <c r="BI10" i="31"/>
  <c r="BA10" i="31"/>
  <c r="BH10" i="31"/>
  <c r="BF10" i="31"/>
  <c r="BG10" i="31"/>
  <c r="H10" i="27"/>
  <c r="H10" i="30"/>
  <c r="Q12" i="30"/>
  <c r="BV15" i="31"/>
  <c r="M10" i="30"/>
  <c r="I19" i="33"/>
  <c r="I7" i="33"/>
  <c r="I20" i="33"/>
  <c r="L22" i="32"/>
  <c r="L22" i="28"/>
  <c r="L18" i="32"/>
  <c r="L18" i="28"/>
  <c r="L14" i="32"/>
  <c r="L14" i="28"/>
  <c r="L10" i="32"/>
  <c r="L10" i="28"/>
  <c r="T17" i="30"/>
  <c r="T17" i="27"/>
  <c r="BX21" i="31"/>
  <c r="BW21" i="31"/>
  <c r="BV21" i="31"/>
  <c r="BU21" i="31"/>
  <c r="BT21" i="31"/>
  <c r="CA21" i="31"/>
  <c r="BY21" i="31"/>
  <c r="BZ21" i="31"/>
  <c r="J21" i="30"/>
  <c r="J21" i="27"/>
  <c r="AK17" i="31"/>
  <c r="AL17" i="31"/>
  <c r="AE17" i="31"/>
  <c r="AM17" i="31"/>
  <c r="AF17" i="31"/>
  <c r="AN17" i="31"/>
  <c r="AG17" i="31"/>
  <c r="AO17" i="31"/>
  <c r="AD17" i="31"/>
  <c r="AH17" i="31"/>
  <c r="AJ17" i="31"/>
  <c r="AI17" i="31"/>
  <c r="F17" i="30"/>
  <c r="F17" i="27"/>
  <c r="I12" i="27"/>
  <c r="BK12" i="31"/>
  <c r="AZ10" i="31"/>
  <c r="AM19" i="31"/>
  <c r="AI11" i="31"/>
  <c r="AE11" i="31"/>
  <c r="T21" i="28"/>
  <c r="T17" i="28"/>
  <c r="T13" i="28"/>
  <c r="T9" i="28"/>
  <c r="T8" i="30"/>
  <c r="T8" i="27"/>
  <c r="DA20" i="31"/>
  <c r="DB20" i="31"/>
  <c r="P20" i="30"/>
  <c r="P20" i="27"/>
  <c r="CI16" i="31"/>
  <c r="CN16" i="31"/>
  <c r="CM16" i="31"/>
  <c r="CL16" i="31"/>
  <c r="CK16" i="31"/>
  <c r="CJ16" i="31"/>
  <c r="L16" i="30"/>
  <c r="L16" i="27"/>
  <c r="BI12" i="31"/>
  <c r="BA12" i="31"/>
  <c r="BH12" i="31"/>
  <c r="BG12" i="31"/>
  <c r="BF12" i="31"/>
  <c r="BE12" i="31"/>
  <c r="BD12" i="31"/>
  <c r="BJ12" i="31"/>
  <c r="BB12" i="31"/>
  <c r="BC12" i="31"/>
  <c r="H12" i="30"/>
  <c r="H12" i="27"/>
  <c r="L8" i="31"/>
  <c r="D8" i="31"/>
  <c r="K8" i="31"/>
  <c r="J8" i="31"/>
  <c r="Q8" i="31"/>
  <c r="I8" i="31"/>
  <c r="P8" i="31"/>
  <c r="H8" i="31"/>
  <c r="O8" i="31"/>
  <c r="G8" i="31"/>
  <c r="M8" i="31"/>
  <c r="E8" i="31"/>
  <c r="F8" i="31"/>
  <c r="D8" i="30"/>
  <c r="D8" i="27"/>
  <c r="N8" i="31"/>
  <c r="J22" i="28"/>
  <c r="J15" i="28"/>
  <c r="CS18" i="31"/>
  <c r="CB16" i="31"/>
  <c r="BA13" i="31"/>
  <c r="Q22" i="32"/>
  <c r="Q22" i="28"/>
  <c r="Q18" i="32"/>
  <c r="Q18" i="28"/>
  <c r="Q14" i="32"/>
  <c r="Q14" i="28"/>
  <c r="Q10" i="32"/>
  <c r="Q10" i="28"/>
  <c r="T22" i="25"/>
  <c r="F22" i="27" s="1"/>
  <c r="CZ21" i="31"/>
  <c r="CY21" i="31"/>
  <c r="CX21" i="31"/>
  <c r="O21" i="30"/>
  <c r="O21" i="27"/>
  <c r="BX16" i="31"/>
  <c r="BW16" i="31"/>
  <c r="BV16" i="31"/>
  <c r="BU16" i="31"/>
  <c r="BT16" i="31"/>
  <c r="CA16" i="31"/>
  <c r="BY16" i="31"/>
  <c r="BZ16" i="31"/>
  <c r="J16" i="30"/>
  <c r="J16" i="27"/>
  <c r="AJ12" i="31"/>
  <c r="AK12" i="31"/>
  <c r="AD12" i="31"/>
  <c r="AL12" i="31"/>
  <c r="AE12" i="31"/>
  <c r="AM12" i="31"/>
  <c r="AF12" i="31"/>
  <c r="AN12" i="31"/>
  <c r="AG12" i="31"/>
  <c r="AO12" i="31"/>
  <c r="AI12" i="31"/>
  <c r="AH12" i="31"/>
  <c r="F12" i="30"/>
  <c r="F12" i="27"/>
  <c r="P19" i="33"/>
  <c r="P11" i="33"/>
  <c r="P20" i="33"/>
  <c r="P12" i="33"/>
  <c r="P21" i="33"/>
  <c r="P13" i="33"/>
  <c r="P22" i="33"/>
  <c r="P14" i="33"/>
  <c r="P23" i="33"/>
  <c r="P15" i="33"/>
  <c r="P7" i="33"/>
  <c r="P24" i="33"/>
  <c r="P16" i="33"/>
  <c r="P8" i="33"/>
  <c r="P17" i="33"/>
  <c r="P9" i="33"/>
  <c r="P18" i="33"/>
  <c r="P10" i="33"/>
  <c r="DC7" i="31"/>
  <c r="Q7" i="30"/>
  <c r="Q7" i="27"/>
  <c r="V12" i="31"/>
  <c r="AL15" i="31"/>
  <c r="CZ8" i="31"/>
  <c r="E18" i="30"/>
  <c r="AA18" i="31"/>
  <c r="DB13" i="31"/>
  <c r="Q11" i="33"/>
  <c r="Q24" i="33"/>
  <c r="Q12" i="33"/>
  <c r="N21" i="27"/>
  <c r="F21" i="30"/>
  <c r="AH21" i="31"/>
  <c r="S19" i="31"/>
  <c r="W19" i="31"/>
  <c r="P26" i="26"/>
  <c r="Q24" i="27"/>
  <c r="AZ22" i="31"/>
  <c r="N24" i="28"/>
  <c r="BG23" i="31"/>
  <c r="BS24" i="31"/>
  <c r="H10" i="32"/>
  <c r="H10" i="28"/>
  <c r="K26" i="25"/>
  <c r="R26" i="25"/>
  <c r="H24" i="32"/>
  <c r="H24" i="28"/>
  <c r="H16" i="32"/>
  <c r="H16" i="28"/>
  <c r="H8" i="32"/>
  <c r="H8" i="28"/>
  <c r="O19" i="31"/>
  <c r="G19" i="31"/>
  <c r="N19" i="31"/>
  <c r="F19" i="31"/>
  <c r="M19" i="31"/>
  <c r="E19" i="31"/>
  <c r="K19" i="31"/>
  <c r="J19" i="31"/>
  <c r="P19" i="31"/>
  <c r="H19" i="31"/>
  <c r="Q19" i="31"/>
  <c r="D19" i="30"/>
  <c r="L19" i="31"/>
  <c r="I19" i="31"/>
  <c r="D19" i="27"/>
  <c r="D19" i="31"/>
  <c r="CT13" i="31"/>
  <c r="CW13" i="31"/>
  <c r="CV13" i="31"/>
  <c r="CU13" i="31"/>
  <c r="N13" i="30"/>
  <c r="N13" i="27"/>
  <c r="G18" i="33"/>
  <c r="G10" i="33"/>
  <c r="G19" i="33"/>
  <c r="G11" i="33"/>
  <c r="G20" i="33"/>
  <c r="G12" i="33"/>
  <c r="G21" i="33"/>
  <c r="G13" i="33"/>
  <c r="G22" i="33"/>
  <c r="G14" i="33"/>
  <c r="G23" i="33"/>
  <c r="G15" i="33"/>
  <c r="G7" i="33"/>
  <c r="G24" i="33"/>
  <c r="G16" i="33"/>
  <c r="G8" i="33"/>
  <c r="G17" i="33"/>
  <c r="G9" i="33"/>
  <c r="BC7" i="31"/>
  <c r="BJ7" i="31"/>
  <c r="BB7" i="31"/>
  <c r="BI7" i="31"/>
  <c r="BA7" i="31"/>
  <c r="BH7" i="31"/>
  <c r="BG7" i="31"/>
  <c r="BF7" i="31"/>
  <c r="BD7" i="31"/>
  <c r="BE7" i="31"/>
  <c r="H7" i="30"/>
  <c r="H7" i="27"/>
  <c r="AE7" i="31"/>
  <c r="E14" i="33"/>
  <c r="E10" i="33"/>
  <c r="O23" i="32"/>
  <c r="O23" i="28"/>
  <c r="O19" i="32"/>
  <c r="O19" i="28"/>
  <c r="O15" i="32"/>
  <c r="O15" i="28"/>
  <c r="O11" i="32"/>
  <c r="O11" i="28"/>
  <c r="O7" i="32"/>
  <c r="O7" i="28"/>
  <c r="CW22" i="31"/>
  <c r="CV22" i="31"/>
  <c r="CU22" i="31"/>
  <c r="CT22" i="31"/>
  <c r="N22" i="30"/>
  <c r="N22" i="27"/>
  <c r="BX18" i="31"/>
  <c r="BW18" i="31"/>
  <c r="BV18" i="31"/>
  <c r="BU18" i="31"/>
  <c r="BT18" i="31"/>
  <c r="CA18" i="31"/>
  <c r="BY18" i="31"/>
  <c r="BY26" i="31" s="1"/>
  <c r="BY28" i="31" s="1"/>
  <c r="BZ18" i="31"/>
  <c r="J18" i="30"/>
  <c r="J18" i="27"/>
  <c r="AL14" i="31"/>
  <c r="AE14" i="31"/>
  <c r="AM14" i="31"/>
  <c r="AF14" i="31"/>
  <c r="AN14" i="31"/>
  <c r="AG14" i="31"/>
  <c r="AO14" i="31"/>
  <c r="AH14" i="31"/>
  <c r="AI14" i="31"/>
  <c r="AK14" i="31"/>
  <c r="AD14" i="31"/>
  <c r="AJ14" i="31"/>
  <c r="DC9" i="31"/>
  <c r="Q9" i="30"/>
  <c r="Q9" i="27"/>
  <c r="AQ16" i="31"/>
  <c r="CP14" i="31"/>
  <c r="DC10" i="31"/>
  <c r="M7" i="33"/>
  <c r="M20" i="33"/>
  <c r="M16" i="33"/>
  <c r="N23" i="32"/>
  <c r="N23" i="28"/>
  <c r="N19" i="32"/>
  <c r="N19" i="28"/>
  <c r="N15" i="32"/>
  <c r="N15" i="28"/>
  <c r="N11" i="32"/>
  <c r="N11" i="28"/>
  <c r="N7" i="32"/>
  <c r="N7" i="28"/>
  <c r="R19" i="30"/>
  <c r="R19" i="27"/>
  <c r="S14" i="31"/>
  <c r="CW19" i="31"/>
  <c r="M23" i="32"/>
  <c r="M23" i="28"/>
  <c r="M19" i="32"/>
  <c r="M19" i="28"/>
  <c r="M15" i="32"/>
  <c r="M15" i="28"/>
  <c r="M11" i="32"/>
  <c r="M11" i="28"/>
  <c r="M7" i="32"/>
  <c r="M7" i="28"/>
  <c r="CM22" i="31"/>
  <c r="CL22" i="31"/>
  <c r="CK22" i="31"/>
  <c r="CJ22" i="31"/>
  <c r="CI22" i="31"/>
  <c r="CN22" i="31"/>
  <c r="L22" i="30"/>
  <c r="L22" i="27"/>
  <c r="BE18" i="31"/>
  <c r="BD18" i="31"/>
  <c r="BC18" i="31"/>
  <c r="BJ18" i="31"/>
  <c r="BB18" i="31"/>
  <c r="BI18" i="31"/>
  <c r="BA18" i="31"/>
  <c r="BH18" i="31"/>
  <c r="BF18" i="31"/>
  <c r="BG18" i="31"/>
  <c r="H18" i="30"/>
  <c r="H18" i="27"/>
  <c r="P14" i="31"/>
  <c r="H14" i="31"/>
  <c r="O14" i="31"/>
  <c r="G14" i="31"/>
  <c r="N14" i="31"/>
  <c r="F14" i="31"/>
  <c r="M14" i="31"/>
  <c r="E14" i="31"/>
  <c r="L14" i="31"/>
  <c r="D14" i="31"/>
  <c r="K14" i="31"/>
  <c r="Q14" i="31"/>
  <c r="I14" i="31"/>
  <c r="J14" i="31"/>
  <c r="CZ9" i="31"/>
  <c r="CY9" i="31"/>
  <c r="CX9" i="31"/>
  <c r="O9" i="30"/>
  <c r="O9" i="27"/>
  <c r="DC12" i="31"/>
  <c r="T8" i="31"/>
  <c r="CK17" i="31"/>
  <c r="CJ17" i="31"/>
  <c r="CI17" i="31"/>
  <c r="CN17" i="31"/>
  <c r="CM17" i="31"/>
  <c r="CL17" i="31"/>
  <c r="L17" i="30"/>
  <c r="L17" i="27"/>
  <c r="CS10" i="31"/>
  <c r="CA26" i="31"/>
  <c r="CA28" i="31" s="1"/>
  <c r="I10" i="33"/>
  <c r="I15" i="33"/>
  <c r="T24" i="28"/>
  <c r="D22" i="32"/>
  <c r="D22" i="28"/>
  <c r="D18" i="32"/>
  <c r="D18" i="28"/>
  <c r="D14" i="32"/>
  <c r="D14" i="28"/>
  <c r="D10" i="32"/>
  <c r="D10" i="28"/>
  <c r="T9" i="30"/>
  <c r="T9" i="27"/>
  <c r="DC20" i="31"/>
  <c r="Q20" i="30"/>
  <c r="Q20" i="27"/>
  <c r="CS16" i="31"/>
  <c r="CR16" i="31"/>
  <c r="CQ16" i="31"/>
  <c r="CP16" i="31"/>
  <c r="CO16" i="31"/>
  <c r="M16" i="30"/>
  <c r="M16" i="27"/>
  <c r="I12" i="30"/>
  <c r="BS12" i="31"/>
  <c r="AK9" i="31"/>
  <c r="AL9" i="31"/>
  <c r="AE9" i="31"/>
  <c r="AM9" i="31"/>
  <c r="AF9" i="31"/>
  <c r="AN9" i="31"/>
  <c r="AG9" i="31"/>
  <c r="AO9" i="31"/>
  <c r="AD9" i="31"/>
  <c r="AH9" i="31"/>
  <c r="AJ9" i="31"/>
  <c r="AI9" i="31"/>
  <c r="F9" i="30"/>
  <c r="F9" i="27"/>
  <c r="K22" i="33"/>
  <c r="K14" i="33"/>
  <c r="K23" i="33"/>
  <c r="K15" i="33"/>
  <c r="K7" i="33"/>
  <c r="K24" i="33"/>
  <c r="K16" i="33"/>
  <c r="K8" i="33"/>
  <c r="K17" i="33"/>
  <c r="K9" i="33"/>
  <c r="K18" i="33"/>
  <c r="K10" i="33"/>
  <c r="K19" i="33"/>
  <c r="K11" i="33"/>
  <c r="K20" i="33"/>
  <c r="K12" i="33"/>
  <c r="K21" i="33"/>
  <c r="K13" i="33"/>
  <c r="CN7" i="31"/>
  <c r="CM7" i="31"/>
  <c r="CM26" i="31" s="1"/>
  <c r="CM28" i="31" s="1"/>
  <c r="CL7" i="31"/>
  <c r="CK7" i="31"/>
  <c r="CJ7" i="31"/>
  <c r="CI7" i="31"/>
  <c r="CI26" i="31" s="1"/>
  <c r="CI28" i="31" s="1"/>
  <c r="L7" i="30"/>
  <c r="L7" i="27"/>
  <c r="AI19" i="31"/>
  <c r="AE19" i="31"/>
  <c r="AH11" i="31"/>
  <c r="K21" i="32"/>
  <c r="K21" i="28"/>
  <c r="K17" i="32"/>
  <c r="K17" i="28"/>
  <c r="K13" i="32"/>
  <c r="K13" i="28"/>
  <c r="K9" i="32"/>
  <c r="K9" i="28"/>
  <c r="CI24" i="31"/>
  <c r="CN24" i="31"/>
  <c r="CM24" i="31"/>
  <c r="CL24" i="31"/>
  <c r="CK24" i="31"/>
  <c r="CJ24" i="31"/>
  <c r="L24" i="30"/>
  <c r="L24" i="27"/>
  <c r="BI20" i="31"/>
  <c r="BA20" i="31"/>
  <c r="BH20" i="31"/>
  <c r="BG20" i="31"/>
  <c r="BF20" i="31"/>
  <c r="BE20" i="31"/>
  <c r="BD20" i="31"/>
  <c r="BJ20" i="31"/>
  <c r="BB20" i="31"/>
  <c r="BC20" i="31"/>
  <c r="H20" i="30"/>
  <c r="H20" i="27"/>
  <c r="L16" i="31"/>
  <c r="D16" i="31"/>
  <c r="D16" i="30"/>
  <c r="K16" i="31"/>
  <c r="J16" i="31"/>
  <c r="Q16" i="31"/>
  <c r="I16" i="31"/>
  <c r="P16" i="31"/>
  <c r="H16" i="31"/>
  <c r="O16" i="31"/>
  <c r="G16" i="31"/>
  <c r="M16" i="31"/>
  <c r="E16" i="31"/>
  <c r="N16" i="31"/>
  <c r="D16" i="27"/>
  <c r="F16" i="31"/>
  <c r="CZ11" i="31"/>
  <c r="CY11" i="31"/>
  <c r="CX11" i="31"/>
  <c r="O11" i="30"/>
  <c r="O11" i="27"/>
  <c r="J21" i="33"/>
  <c r="J13" i="33"/>
  <c r="J22" i="33"/>
  <c r="J14" i="33"/>
  <c r="J23" i="33"/>
  <c r="J15" i="33"/>
  <c r="J7" i="33"/>
  <c r="J24" i="33"/>
  <c r="J16" i="33"/>
  <c r="J8" i="33"/>
  <c r="J17" i="33"/>
  <c r="J9" i="33"/>
  <c r="J18" i="33"/>
  <c r="J10" i="33"/>
  <c r="J19" i="33"/>
  <c r="J11" i="33"/>
  <c r="J20" i="33"/>
  <c r="J12" i="33"/>
  <c r="CF7" i="31"/>
  <c r="CE7" i="31"/>
  <c r="CE26" i="31" s="1"/>
  <c r="CE28" i="31" s="1"/>
  <c r="CD7" i="31"/>
  <c r="CD26" i="31" s="1"/>
  <c r="CD28" i="31" s="1"/>
  <c r="CC7" i="31"/>
  <c r="CC26" i="31" s="1"/>
  <c r="CC28" i="31" s="1"/>
  <c r="CB7" i="31"/>
  <c r="CB26" i="31" s="1"/>
  <c r="CB28" i="31" s="1"/>
  <c r="CG7" i="31"/>
  <c r="CG26" i="31" s="1"/>
  <c r="CG28" i="31" s="1"/>
  <c r="CH7" i="31"/>
  <c r="K7" i="27"/>
  <c r="K7" i="30"/>
  <c r="J22" i="32"/>
  <c r="J15" i="32"/>
  <c r="CO18" i="31"/>
  <c r="CC16" i="31"/>
  <c r="BI13" i="31"/>
  <c r="CF8" i="31"/>
  <c r="I22" i="32"/>
  <c r="I22" i="28"/>
  <c r="I18" i="32"/>
  <c r="I18" i="28"/>
  <c r="I14" i="32"/>
  <c r="I14" i="28"/>
  <c r="I10" i="32"/>
  <c r="I10" i="28"/>
  <c r="T14" i="25"/>
  <c r="R14" i="30" s="1"/>
  <c r="AV21" i="31"/>
  <c r="AV26" i="31" s="1"/>
  <c r="AV28" i="31" s="1"/>
  <c r="AU21" i="31"/>
  <c r="AT21" i="31"/>
  <c r="AS21" i="31"/>
  <c r="AZ21" i="31"/>
  <c r="AR21" i="31"/>
  <c r="AY21" i="31"/>
  <c r="AQ21" i="31"/>
  <c r="AX21" i="31"/>
  <c r="AW21" i="31"/>
  <c r="AP21" i="31"/>
  <c r="G21" i="30"/>
  <c r="G21" i="27"/>
  <c r="DC15" i="31"/>
  <c r="Q15" i="30"/>
  <c r="Q15" i="27"/>
  <c r="CS11" i="31"/>
  <c r="CR11" i="31"/>
  <c r="CR26" i="31" s="1"/>
  <c r="CR28" i="31" s="1"/>
  <c r="CQ11" i="31"/>
  <c r="CP11" i="31"/>
  <c r="CO11" i="31"/>
  <c r="M11" i="27"/>
  <c r="M11" i="30"/>
  <c r="I26" i="25"/>
  <c r="H19" i="33"/>
  <c r="H11" i="33"/>
  <c r="H20" i="33"/>
  <c r="H12" i="33"/>
  <c r="H21" i="33"/>
  <c r="H13" i="33"/>
  <c r="H22" i="33"/>
  <c r="H14" i="33"/>
  <c r="H23" i="33"/>
  <c r="H15" i="33"/>
  <c r="H7" i="33"/>
  <c r="H24" i="33"/>
  <c r="H16" i="33"/>
  <c r="H8" i="33"/>
  <c r="H17" i="33"/>
  <c r="H9" i="33"/>
  <c r="H18" i="33"/>
  <c r="H10" i="33"/>
  <c r="BQ7" i="31"/>
  <c r="BQ26" i="31" s="1"/>
  <c r="BQ28" i="31" s="1"/>
  <c r="BP7" i="31"/>
  <c r="BP26" i="31" s="1"/>
  <c r="BP28" i="31" s="1"/>
  <c r="BO7" i="31"/>
  <c r="BO26" i="31" s="1"/>
  <c r="BO28" i="31" s="1"/>
  <c r="BN7" i="31"/>
  <c r="BN26" i="31" s="1"/>
  <c r="BN28" i="31" s="1"/>
  <c r="BM7" i="31"/>
  <c r="BL7" i="31"/>
  <c r="BL26" i="31" s="1"/>
  <c r="BL28" i="31" s="1"/>
  <c r="BR7" i="31"/>
  <c r="BR26" i="31" s="1"/>
  <c r="BR28" i="31" s="1"/>
  <c r="BS7" i="31"/>
  <c r="BS26" i="31" s="1"/>
  <c r="BS28" i="31" s="1"/>
  <c r="BK7" i="31"/>
  <c r="I7" i="30"/>
  <c r="I7" i="27"/>
  <c r="X12" i="31"/>
  <c r="K10" i="27"/>
  <c r="CH10" i="31"/>
  <c r="W18" i="31"/>
  <c r="T18" i="31"/>
  <c r="N11" i="27"/>
  <c r="Q19" i="33"/>
  <c r="Q7" i="33"/>
  <c r="Q20" i="33"/>
  <c r="N21" i="30"/>
  <c r="AD21" i="31"/>
  <c r="CP19" i="31"/>
  <c r="X19" i="31"/>
  <c r="BT17" i="31"/>
  <c r="J23" i="28"/>
  <c r="Q24" i="30"/>
  <c r="AV22" i="31"/>
  <c r="AS22" i="31"/>
  <c r="N24" i="32"/>
  <c r="CK21" i="31"/>
  <c r="BH23" i="31"/>
  <c r="BD26" i="31" l="1"/>
  <c r="BD28" i="31" s="1"/>
  <c r="BC26" i="31"/>
  <c r="BC28" i="31" s="1"/>
  <c r="AB7" i="33"/>
  <c r="I26" i="33"/>
  <c r="N14" i="27"/>
  <c r="O14" i="27"/>
  <c r="V26" i="31"/>
  <c r="V28" i="31" s="1"/>
  <c r="X26" i="31"/>
  <c r="X28" i="31" s="1"/>
  <c r="AX26" i="31"/>
  <c r="AX28" i="31" s="1"/>
  <c r="DB26" i="31"/>
  <c r="DB28" i="31" s="1"/>
  <c r="E26" i="31"/>
  <c r="E28" i="31" s="1"/>
  <c r="I26" i="31"/>
  <c r="I28" i="31" s="1"/>
  <c r="CY26" i="31"/>
  <c r="CY28" i="31" s="1"/>
  <c r="AK26" i="31"/>
  <c r="AK28" i="31" s="1"/>
  <c r="Q26" i="32"/>
  <c r="Q26" i="28"/>
  <c r="M18" i="32"/>
  <c r="DA26" i="31"/>
  <c r="DA28" i="31" s="1"/>
  <c r="Q17" i="28"/>
  <c r="T15" i="30"/>
  <c r="T15" i="27"/>
  <c r="F15" i="30"/>
  <c r="N15" i="30"/>
  <c r="N15" i="27"/>
  <c r="F15" i="27"/>
  <c r="R15" i="27"/>
  <c r="J15" i="27"/>
  <c r="R15" i="30"/>
  <c r="J15" i="30"/>
  <c r="G7" i="28"/>
  <c r="AA7" i="33"/>
  <c r="H26" i="33"/>
  <c r="CN26" i="31"/>
  <c r="CN28" i="31" s="1"/>
  <c r="DC26" i="31"/>
  <c r="DC28" i="31" s="1"/>
  <c r="BF26" i="31"/>
  <c r="BF28" i="31" s="1"/>
  <c r="N14" i="30"/>
  <c r="O14" i="30"/>
  <c r="P22" i="27"/>
  <c r="R26" i="31"/>
  <c r="R28" i="31" s="1"/>
  <c r="Y26" i="31"/>
  <c r="Y28" i="31" s="1"/>
  <c r="W7" i="33"/>
  <c r="D26" i="33"/>
  <c r="Y7" i="33"/>
  <c r="F26" i="33"/>
  <c r="M26" i="31"/>
  <c r="M28" i="31" s="1"/>
  <c r="Q26" i="31"/>
  <c r="Q28" i="31" s="1"/>
  <c r="V7" i="33"/>
  <c r="C26" i="33"/>
  <c r="CS26" i="31"/>
  <c r="CS28" i="31" s="1"/>
  <c r="CZ26" i="31"/>
  <c r="CZ28" i="31" s="1"/>
  <c r="J14" i="27"/>
  <c r="R22" i="27"/>
  <c r="AJ26" i="31"/>
  <c r="AJ28" i="31" s="1"/>
  <c r="M22" i="28"/>
  <c r="Q17" i="32"/>
  <c r="G26" i="32"/>
  <c r="G26" i="28"/>
  <c r="G7" i="32"/>
  <c r="T7" i="32" s="1"/>
  <c r="G23" i="32"/>
  <c r="T23" i="32" s="1"/>
  <c r="F14" i="27"/>
  <c r="BG26" i="31"/>
  <c r="BG28" i="31" s="1"/>
  <c r="P26" i="32"/>
  <c r="P26" i="28"/>
  <c r="P21" i="32"/>
  <c r="P20" i="28"/>
  <c r="P9" i="32"/>
  <c r="P11" i="32"/>
  <c r="P21" i="28"/>
  <c r="P18" i="32"/>
  <c r="P9" i="28"/>
  <c r="P11" i="28"/>
  <c r="P13" i="32"/>
  <c r="P18" i="28"/>
  <c r="P10" i="32"/>
  <c r="P16" i="32"/>
  <c r="T16" i="32" s="1"/>
  <c r="P19" i="32"/>
  <c r="P22" i="32"/>
  <c r="T22" i="32" s="1"/>
  <c r="P13" i="28"/>
  <c r="P10" i="28"/>
  <c r="P16" i="28"/>
  <c r="P19" i="28"/>
  <c r="P22" i="28"/>
  <c r="P7" i="32"/>
  <c r="P8" i="32"/>
  <c r="P15" i="32"/>
  <c r="P23" i="32"/>
  <c r="P14" i="32"/>
  <c r="P7" i="28"/>
  <c r="P8" i="28"/>
  <c r="P12" i="32"/>
  <c r="P15" i="28"/>
  <c r="P23" i="28"/>
  <c r="P14" i="28"/>
  <c r="P17" i="32"/>
  <c r="T17" i="32" s="1"/>
  <c r="P12" i="28"/>
  <c r="P20" i="32"/>
  <c r="P17" i="28"/>
  <c r="L14" i="27"/>
  <c r="P22" i="30"/>
  <c r="BX26" i="31"/>
  <c r="BX28" i="31" s="1"/>
  <c r="Z26" i="31"/>
  <c r="Z28" i="31" s="1"/>
  <c r="F26" i="31"/>
  <c r="F28" i="31" s="1"/>
  <c r="J26" i="31"/>
  <c r="J28" i="31" s="1"/>
  <c r="CO26" i="31"/>
  <c r="CO28" i="31" s="1"/>
  <c r="CX26" i="31"/>
  <c r="CX28" i="31" s="1"/>
  <c r="J14" i="30"/>
  <c r="R22" i="30"/>
  <c r="AI26" i="31"/>
  <c r="AI28" i="31" s="1"/>
  <c r="R14" i="27"/>
  <c r="K26" i="32"/>
  <c r="K26" i="28"/>
  <c r="Q21" i="28"/>
  <c r="R26" i="32"/>
  <c r="R26" i="28"/>
  <c r="R20" i="28"/>
  <c r="R14" i="32"/>
  <c r="R10" i="28"/>
  <c r="R17" i="28"/>
  <c r="R14" i="28"/>
  <c r="R12" i="32"/>
  <c r="R19" i="32"/>
  <c r="R9" i="32"/>
  <c r="T9" i="32" s="1"/>
  <c r="R23" i="32"/>
  <c r="R12" i="28"/>
  <c r="R19" i="28"/>
  <c r="R9" i="28"/>
  <c r="R23" i="28"/>
  <c r="R18" i="32"/>
  <c r="R11" i="32"/>
  <c r="R18" i="28"/>
  <c r="R11" i="28"/>
  <c r="R7" i="32"/>
  <c r="R15" i="32"/>
  <c r="R21" i="32"/>
  <c r="R13" i="32"/>
  <c r="R22" i="32"/>
  <c r="R7" i="28"/>
  <c r="R15" i="28"/>
  <c r="R21" i="28"/>
  <c r="R20" i="32"/>
  <c r="R13" i="28"/>
  <c r="R22" i="28"/>
  <c r="R10" i="32"/>
  <c r="R17" i="32"/>
  <c r="BK26" i="31"/>
  <c r="BK28" i="31" s="1"/>
  <c r="G11" i="28"/>
  <c r="AF7" i="33"/>
  <c r="M26" i="33"/>
  <c r="BH26" i="31"/>
  <c r="BH28" i="31" s="1"/>
  <c r="AI7" i="33"/>
  <c r="P26" i="33"/>
  <c r="T22" i="30"/>
  <c r="T22" i="27"/>
  <c r="I22" i="27"/>
  <c r="M22" i="27"/>
  <c r="E22" i="30"/>
  <c r="E22" i="27"/>
  <c r="G22" i="30"/>
  <c r="G22" i="27"/>
  <c r="Q22" i="30"/>
  <c r="O22" i="30"/>
  <c r="O26" i="30" s="1"/>
  <c r="O28" i="30" s="1"/>
  <c r="Q22" i="27"/>
  <c r="O22" i="27"/>
  <c r="I22" i="30"/>
  <c r="M22" i="30"/>
  <c r="L14" i="30"/>
  <c r="CT26" i="31"/>
  <c r="CT28" i="31" s="1"/>
  <c r="T26" i="31"/>
  <c r="T28" i="31" s="1"/>
  <c r="AR26" i="31"/>
  <c r="AR28" i="31" s="1"/>
  <c r="T20" i="32"/>
  <c r="D26" i="31"/>
  <c r="D28" i="31" s="1"/>
  <c r="N26" i="31"/>
  <c r="N28" i="31" s="1"/>
  <c r="AH26" i="31"/>
  <c r="AH28" i="31" s="1"/>
  <c r="M26" i="32"/>
  <c r="M26" i="28"/>
  <c r="M24" i="28"/>
  <c r="M10" i="28"/>
  <c r="Q21" i="32"/>
  <c r="T21" i="32" s="1"/>
  <c r="T23" i="30"/>
  <c r="T23" i="27"/>
  <c r="R23" i="30"/>
  <c r="R23" i="27"/>
  <c r="J23" i="30"/>
  <c r="H23" i="30"/>
  <c r="H23" i="27"/>
  <c r="J23" i="27"/>
  <c r="D22" i="30"/>
  <c r="F22" i="30"/>
  <c r="G11" i="32"/>
  <c r="T11" i="32" s="1"/>
  <c r="T14" i="30"/>
  <c r="T14" i="27"/>
  <c r="E14" i="27"/>
  <c r="M14" i="30"/>
  <c r="M14" i="27"/>
  <c r="Q14" i="30"/>
  <c r="Q26" i="30" s="1"/>
  <c r="Q28" i="30" s="1"/>
  <c r="I14" i="30"/>
  <c r="Q14" i="27"/>
  <c r="I14" i="27"/>
  <c r="E14" i="30"/>
  <c r="T14" i="32"/>
  <c r="F14" i="30"/>
  <c r="AE26" i="31"/>
  <c r="AE28" i="31" s="1"/>
  <c r="BA26" i="31"/>
  <c r="BA28" i="31" s="1"/>
  <c r="G14" i="27"/>
  <c r="AB26" i="31"/>
  <c r="AB28" i="31" s="1"/>
  <c r="AT26" i="31"/>
  <c r="AT28" i="31" s="1"/>
  <c r="AZ26" i="31"/>
  <c r="AZ28" i="31" s="1"/>
  <c r="M26" i="30"/>
  <c r="M28" i="30" s="1"/>
  <c r="J22" i="27"/>
  <c r="G26" i="31"/>
  <c r="G28" i="31" s="1"/>
  <c r="CQ26" i="31"/>
  <c r="CQ28" i="31" s="1"/>
  <c r="AE7" i="33"/>
  <c r="L26" i="33"/>
  <c r="AL26" i="31"/>
  <c r="AL28" i="31" s="1"/>
  <c r="AO26" i="31"/>
  <c r="AO28" i="31" s="1"/>
  <c r="BM26" i="31"/>
  <c r="BM28" i="31" s="1"/>
  <c r="P14" i="27"/>
  <c r="M24" i="32"/>
  <c r="M10" i="32"/>
  <c r="T10" i="32" s="1"/>
  <c r="L26" i="30"/>
  <c r="L28" i="30" s="1"/>
  <c r="D26" i="32"/>
  <c r="D26" i="28"/>
  <c r="Q9" i="28"/>
  <c r="S18" i="33"/>
  <c r="S10" i="33"/>
  <c r="S17" i="33"/>
  <c r="S9" i="33"/>
  <c r="S24" i="33"/>
  <c r="S16" i="33"/>
  <c r="S8" i="33"/>
  <c r="S23" i="33"/>
  <c r="S15" i="33"/>
  <c r="S7" i="33"/>
  <c r="S22" i="33"/>
  <c r="S14" i="33"/>
  <c r="S21" i="33"/>
  <c r="S13" i="33"/>
  <c r="S20" i="33"/>
  <c r="S12" i="33"/>
  <c r="S19" i="33"/>
  <c r="S11" i="33"/>
  <c r="T7" i="30"/>
  <c r="T26" i="30" s="1"/>
  <c r="T28" i="30" s="1"/>
  <c r="T7" i="27"/>
  <c r="R7" i="27"/>
  <c r="F7" i="30"/>
  <c r="F26" i="30" s="1"/>
  <c r="F28" i="30" s="1"/>
  <c r="T26" i="25"/>
  <c r="O26" i="27" s="1"/>
  <c r="R7" i="30"/>
  <c r="R26" i="30" s="1"/>
  <c r="R28" i="30" s="1"/>
  <c r="J7" i="30"/>
  <c r="J7" i="27"/>
  <c r="N7" i="30"/>
  <c r="N26" i="30" s="1"/>
  <c r="N28" i="30" s="1"/>
  <c r="F7" i="27"/>
  <c r="N7" i="27"/>
  <c r="AU26" i="31"/>
  <c r="AU28" i="31" s="1"/>
  <c r="D22" i="27"/>
  <c r="G15" i="28"/>
  <c r="CF26" i="31"/>
  <c r="CF28" i="31" s="1"/>
  <c r="CH26" i="31"/>
  <c r="CH28" i="31" s="1"/>
  <c r="CJ26" i="31"/>
  <c r="CJ28" i="31" s="1"/>
  <c r="BI26" i="31"/>
  <c r="BI28" i="31" s="1"/>
  <c r="H22" i="27"/>
  <c r="P24" i="28"/>
  <c r="E26" i="30"/>
  <c r="E28" i="30" s="1"/>
  <c r="K22" i="27"/>
  <c r="U26" i="31"/>
  <c r="U28" i="31" s="1"/>
  <c r="AS26" i="31"/>
  <c r="AS28" i="31" s="1"/>
  <c r="J22" i="30"/>
  <c r="T8" i="32"/>
  <c r="L26" i="31"/>
  <c r="L28" i="31" s="1"/>
  <c r="O26" i="31"/>
  <c r="O28" i="31" s="1"/>
  <c r="AN26" i="31"/>
  <c r="AN28" i="31" s="1"/>
  <c r="AM26" i="31"/>
  <c r="AM28" i="31" s="1"/>
  <c r="P14" i="30"/>
  <c r="P26" i="30" s="1"/>
  <c r="P28" i="30" s="1"/>
  <c r="M14" i="28"/>
  <c r="Q9" i="32"/>
  <c r="I26" i="30"/>
  <c r="I28" i="30" s="1"/>
  <c r="G15" i="32"/>
  <c r="T15" i="32" s="1"/>
  <c r="CK26" i="31"/>
  <c r="CK28" i="31" s="1"/>
  <c r="T18" i="32"/>
  <c r="D14" i="27"/>
  <c r="BB26" i="31"/>
  <c r="BB28" i="31" s="1"/>
  <c r="Z7" i="33"/>
  <c r="G26" i="33"/>
  <c r="K26" i="31"/>
  <c r="K28" i="31" s="1"/>
  <c r="G14" i="30"/>
  <c r="G26" i="30" s="1"/>
  <c r="G28" i="30" s="1"/>
  <c r="H22" i="30"/>
  <c r="P24" i="32"/>
  <c r="T24" i="32" s="1"/>
  <c r="K22" i="30"/>
  <c r="AA26" i="31"/>
  <c r="AA28" i="31" s="1"/>
  <c r="AC26" i="31"/>
  <c r="AC28" i="31" s="1"/>
  <c r="AW26" i="31"/>
  <c r="AW28" i="31" s="1"/>
  <c r="X7" i="33"/>
  <c r="E26" i="33"/>
  <c r="AH7" i="33"/>
  <c r="O26" i="33"/>
  <c r="K14" i="27"/>
  <c r="H26" i="31"/>
  <c r="H28" i="31" s="1"/>
  <c r="N26" i="33"/>
  <c r="AG7" i="33"/>
  <c r="H14" i="27"/>
  <c r="T13" i="32"/>
  <c r="M14" i="32"/>
  <c r="D26" i="30"/>
  <c r="D28" i="30" s="1"/>
  <c r="Q13" i="28"/>
  <c r="AQ26" i="31"/>
  <c r="AQ28" i="31" s="1"/>
  <c r="G19" i="28"/>
  <c r="AJ7" i="33"/>
  <c r="Q26" i="33"/>
  <c r="AC7" i="33"/>
  <c r="J26" i="33"/>
  <c r="CL26" i="31"/>
  <c r="CL28" i="31" s="1"/>
  <c r="AD7" i="33"/>
  <c r="K26" i="33"/>
  <c r="D14" i="30"/>
  <c r="BE26" i="31"/>
  <c r="BE28" i="31" s="1"/>
  <c r="BJ26" i="31"/>
  <c r="BJ28" i="31" s="1"/>
  <c r="S26" i="31"/>
  <c r="S28" i="31" s="1"/>
  <c r="W26" i="31"/>
  <c r="W28" i="31" s="1"/>
  <c r="AP26" i="31"/>
  <c r="AP28" i="31" s="1"/>
  <c r="K14" i="30"/>
  <c r="K26" i="30" s="1"/>
  <c r="K28" i="30" s="1"/>
  <c r="T12" i="32"/>
  <c r="P26" i="31"/>
  <c r="P28" i="31" s="1"/>
  <c r="H14" i="30"/>
  <c r="H26" i="30" s="1"/>
  <c r="H28" i="30" s="1"/>
  <c r="AF26" i="31"/>
  <c r="AF28" i="31" s="1"/>
  <c r="M18" i="28"/>
  <c r="Q13" i="32"/>
  <c r="AY26" i="31"/>
  <c r="AY28" i="31" s="1"/>
  <c r="G19" i="32"/>
  <c r="T19" i="32" s="1"/>
  <c r="R26" i="27" l="1"/>
  <c r="AC8" i="33"/>
  <c r="AF29" i="33"/>
  <c r="W8" i="33"/>
  <c r="W29" i="33"/>
  <c r="V8" i="33"/>
  <c r="V29" i="33"/>
  <c r="AG8" i="33"/>
  <c r="AJ29" i="33"/>
  <c r="T26" i="32"/>
  <c r="AA8" i="33"/>
  <c r="AA29" i="33"/>
  <c r="AJ8" i="33"/>
  <c r="AM29" i="33"/>
  <c r="AB8" i="33"/>
  <c r="AE29" i="33"/>
  <c r="T26" i="27"/>
  <c r="Q26" i="27"/>
  <c r="P26" i="27"/>
  <c r="L26" i="27"/>
  <c r="M26" i="27"/>
  <c r="J26" i="27"/>
  <c r="E26" i="27"/>
  <c r="D26" i="27"/>
  <c r="G26" i="27"/>
  <c r="F26" i="27"/>
  <c r="N26" i="27"/>
  <c r="Z8" i="33"/>
  <c r="Z29" i="33"/>
  <c r="AE8" i="33"/>
  <c r="AH29" i="33"/>
  <c r="I26" i="27"/>
  <c r="AI8" i="33"/>
  <c r="AL29" i="33"/>
  <c r="K26" i="27"/>
  <c r="AD8" i="33"/>
  <c r="AG29" i="33"/>
  <c r="Y8" i="33"/>
  <c r="Y29" i="33"/>
  <c r="X8" i="33"/>
  <c r="X29" i="33"/>
  <c r="AL7" i="33"/>
  <c r="S26" i="33"/>
  <c r="H26" i="27"/>
  <c r="AH8" i="33"/>
  <c r="AK29" i="33"/>
  <c r="J26" i="30"/>
  <c r="J28" i="30" s="1"/>
  <c r="D31" i="31"/>
  <c r="D30" i="31"/>
  <c r="AF8" i="33"/>
  <c r="AI29" i="33"/>
  <c r="X9" i="33" l="1"/>
  <c r="X30" i="33"/>
  <c r="AG9" i="33"/>
  <c r="AJ30" i="33"/>
  <c r="AB9" i="33"/>
  <c r="AE30" i="33"/>
  <c r="Y9" i="33"/>
  <c r="Y30" i="33"/>
  <c r="AE9" i="33"/>
  <c r="AH30" i="33"/>
  <c r="V9" i="33"/>
  <c r="V30" i="33"/>
  <c r="AH9" i="33"/>
  <c r="AK30" i="33"/>
  <c r="AJ9" i="33"/>
  <c r="AM30" i="33"/>
  <c r="AD9" i="33"/>
  <c r="AG30" i="33"/>
  <c r="W9" i="33"/>
  <c r="W30" i="33"/>
  <c r="Z9" i="33"/>
  <c r="Z30" i="33"/>
  <c r="AA9" i="33"/>
  <c r="AA30" i="33"/>
  <c r="AF9" i="33"/>
  <c r="AI30" i="33"/>
  <c r="AL8" i="33"/>
  <c r="AN29" i="33"/>
  <c r="AB29" i="33"/>
  <c r="AC9" i="33"/>
  <c r="AF30" i="33"/>
  <c r="AI9" i="33"/>
  <c r="AL30" i="33"/>
  <c r="AF10" i="33" l="1"/>
  <c r="AI31" i="33"/>
  <c r="X10" i="33"/>
  <c r="X31" i="33"/>
  <c r="AJ10" i="33"/>
  <c r="AM31" i="33"/>
  <c r="AF31" i="33"/>
  <c r="AC10" i="33"/>
  <c r="AH31" i="33"/>
  <c r="AE10" i="33"/>
  <c r="Y31" i="33"/>
  <c r="Y10" i="33"/>
  <c r="AG31" i="33"/>
  <c r="AD10" i="33"/>
  <c r="AL31" i="33"/>
  <c r="AI10" i="33"/>
  <c r="AA31" i="33"/>
  <c r="AA10" i="33"/>
  <c r="Z31" i="33"/>
  <c r="Z10" i="33"/>
  <c r="AB10" i="33"/>
  <c r="AE31" i="33"/>
  <c r="AL9" i="33"/>
  <c r="AN30" i="33"/>
  <c r="AB30" i="33"/>
  <c r="V10" i="33"/>
  <c r="V31" i="33"/>
  <c r="AJ31" i="33"/>
  <c r="AG10" i="33"/>
  <c r="AK31" i="33"/>
  <c r="AH10" i="33"/>
  <c r="W31" i="33"/>
  <c r="W10" i="33"/>
  <c r="AC11" i="33" l="1"/>
  <c r="AF32" i="33"/>
  <c r="AI11" i="33"/>
  <c r="AL32" i="33"/>
  <c r="AH11" i="33"/>
  <c r="AK32" i="33"/>
  <c r="AD11" i="33"/>
  <c r="AG32" i="33"/>
  <c r="AF11" i="33"/>
  <c r="AI32" i="33"/>
  <c r="AG11" i="33"/>
  <c r="AJ32" i="33"/>
  <c r="Z11" i="33"/>
  <c r="Z32" i="33"/>
  <c r="AN31" i="33"/>
  <c r="AB31" i="33"/>
  <c r="AL10" i="33"/>
  <c r="AB11" i="33"/>
  <c r="AE32" i="33"/>
  <c r="AJ11" i="33"/>
  <c r="AM32" i="33"/>
  <c r="X11" i="33"/>
  <c r="X32" i="33"/>
  <c r="W11" i="33"/>
  <c r="W32" i="33"/>
  <c r="Y11" i="33"/>
  <c r="Y32" i="33"/>
  <c r="V32" i="33"/>
  <c r="V11" i="33"/>
  <c r="AA11" i="33"/>
  <c r="AA32" i="33"/>
  <c r="AE11" i="33"/>
  <c r="AH32" i="33"/>
  <c r="AA12" i="33" l="1"/>
  <c r="AA33" i="33"/>
  <c r="W12" i="33"/>
  <c r="W33" i="33"/>
  <c r="AH12" i="33"/>
  <c r="AK33" i="33"/>
  <c r="AE12" i="33"/>
  <c r="AH33" i="33"/>
  <c r="AD12" i="33"/>
  <c r="AG33" i="33"/>
  <c r="V12" i="33"/>
  <c r="V33" i="33"/>
  <c r="AJ12" i="33"/>
  <c r="AM33" i="33"/>
  <c r="AG12" i="33"/>
  <c r="AJ33" i="33"/>
  <c r="AI12" i="33"/>
  <c r="AL33" i="33"/>
  <c r="X12" i="33"/>
  <c r="X33" i="33"/>
  <c r="Z12" i="33"/>
  <c r="Z33" i="33"/>
  <c r="Y12" i="33"/>
  <c r="Y33" i="33"/>
  <c r="AB12" i="33"/>
  <c r="AE33" i="33"/>
  <c r="AL11" i="33"/>
  <c r="AN32" i="33"/>
  <c r="AB32" i="33"/>
  <c r="AF12" i="33"/>
  <c r="AI33" i="33"/>
  <c r="AC12" i="33"/>
  <c r="AF33" i="33"/>
  <c r="AI13" i="33" l="1"/>
  <c r="AL34" i="33"/>
  <c r="AC13" i="33"/>
  <c r="AF34" i="33"/>
  <c r="Y13" i="33"/>
  <c r="Y34" i="33"/>
  <c r="AE13" i="33"/>
  <c r="AH34" i="33"/>
  <c r="AF13" i="33"/>
  <c r="AI34" i="33"/>
  <c r="AA13" i="33"/>
  <c r="AA34" i="33"/>
  <c r="AG13" i="33"/>
  <c r="AJ34" i="33"/>
  <c r="Z13" i="33"/>
  <c r="Z34" i="33"/>
  <c r="AH13" i="33"/>
  <c r="AK34" i="33"/>
  <c r="AL12" i="33"/>
  <c r="AN33" i="33"/>
  <c r="AB33" i="33"/>
  <c r="V13" i="33"/>
  <c r="V34" i="33"/>
  <c r="W13" i="33"/>
  <c r="W34" i="33"/>
  <c r="AB13" i="33"/>
  <c r="AE34" i="33"/>
  <c r="AJ13" i="33"/>
  <c r="AM34" i="33"/>
  <c r="X13" i="33"/>
  <c r="X34" i="33"/>
  <c r="AD13" i="33"/>
  <c r="AG34" i="33"/>
  <c r="AD14" i="33" l="1"/>
  <c r="AG35" i="33"/>
  <c r="Z14" i="33"/>
  <c r="Z35" i="33"/>
  <c r="V14" i="33"/>
  <c r="V35" i="33"/>
  <c r="AG14" i="33"/>
  <c r="AJ35" i="33"/>
  <c r="Y14" i="33"/>
  <c r="Y35" i="33"/>
  <c r="AE14" i="33"/>
  <c r="AH35" i="33"/>
  <c r="AH14" i="33"/>
  <c r="AK35" i="33"/>
  <c r="AL13" i="33"/>
  <c r="AB34" i="33"/>
  <c r="AN34" i="33"/>
  <c r="AA14" i="33"/>
  <c r="AA35" i="33"/>
  <c r="AC14" i="33"/>
  <c r="AF35" i="33"/>
  <c r="W14" i="33"/>
  <c r="W35" i="33"/>
  <c r="X14" i="33"/>
  <c r="X35" i="33"/>
  <c r="AJ14" i="33"/>
  <c r="AM35" i="33"/>
  <c r="AB14" i="33"/>
  <c r="AE35" i="33"/>
  <c r="AF14" i="33"/>
  <c r="AI35" i="33"/>
  <c r="AI14" i="33"/>
  <c r="AL35" i="33"/>
  <c r="X15" i="33" l="1"/>
  <c r="X36" i="33"/>
  <c r="W15" i="33"/>
  <c r="W36" i="33"/>
  <c r="AI15" i="33"/>
  <c r="AL36" i="33"/>
  <c r="AG15" i="33"/>
  <c r="AJ36" i="33"/>
  <c r="V15" i="33"/>
  <c r="V36" i="33"/>
  <c r="AF15" i="33"/>
  <c r="AI36" i="33"/>
  <c r="AC15" i="33"/>
  <c r="AF36" i="33"/>
  <c r="AL14" i="33"/>
  <c r="AB35" i="33"/>
  <c r="AN35" i="33"/>
  <c r="Z15" i="33"/>
  <c r="Z36" i="33"/>
  <c r="AH15" i="33"/>
  <c r="AK36" i="33"/>
  <c r="AB15" i="33"/>
  <c r="AE36" i="33"/>
  <c r="AE15" i="33"/>
  <c r="AH36" i="33"/>
  <c r="AJ15" i="33"/>
  <c r="AM36" i="33"/>
  <c r="AA15" i="33"/>
  <c r="AA36" i="33"/>
  <c r="Y15" i="33"/>
  <c r="Y36" i="33"/>
  <c r="AD15" i="33"/>
  <c r="AG36" i="33"/>
  <c r="AB16" i="33" l="1"/>
  <c r="AE37" i="33"/>
  <c r="AD16" i="33"/>
  <c r="AG37" i="33"/>
  <c r="AG16" i="33"/>
  <c r="AJ37" i="33"/>
  <c r="AI16" i="33"/>
  <c r="AL37" i="33"/>
  <c r="Y16" i="33"/>
  <c r="Y37" i="33"/>
  <c r="AH16" i="33"/>
  <c r="AK37" i="33"/>
  <c r="AL15" i="33"/>
  <c r="AB36" i="33"/>
  <c r="AN36" i="33"/>
  <c r="AF16" i="33"/>
  <c r="AI37" i="33"/>
  <c r="W16" i="33"/>
  <c r="W37" i="33"/>
  <c r="AC16" i="33"/>
  <c r="AF37" i="33"/>
  <c r="AA16" i="33"/>
  <c r="AA37" i="33"/>
  <c r="AJ16" i="33"/>
  <c r="AM37" i="33"/>
  <c r="Z16" i="33"/>
  <c r="Z37" i="33"/>
  <c r="AE16" i="33"/>
  <c r="AH37" i="33"/>
  <c r="V16" i="33"/>
  <c r="V37" i="33"/>
  <c r="X16" i="33"/>
  <c r="X37" i="33"/>
  <c r="AF17" i="33" l="1"/>
  <c r="AI38" i="33"/>
  <c r="AJ17" i="33"/>
  <c r="AM38" i="33"/>
  <c r="AA17" i="33"/>
  <c r="AA38" i="33"/>
  <c r="AE17" i="33"/>
  <c r="AH38" i="33"/>
  <c r="AH17" i="33"/>
  <c r="AK38" i="33"/>
  <c r="AD17" i="33"/>
  <c r="AG38" i="33"/>
  <c r="V17" i="33"/>
  <c r="V38" i="33"/>
  <c r="AG17" i="33"/>
  <c r="AJ38" i="33"/>
  <c r="Z17" i="33"/>
  <c r="Z38" i="33"/>
  <c r="X17" i="33"/>
  <c r="X38" i="33"/>
  <c r="AI17" i="33"/>
  <c r="AL38" i="33"/>
  <c r="AL16" i="33"/>
  <c r="AN37" i="33"/>
  <c r="AB37" i="33"/>
  <c r="AC17" i="33"/>
  <c r="AF38" i="33"/>
  <c r="W17" i="33"/>
  <c r="W38" i="33"/>
  <c r="Y17" i="33"/>
  <c r="Y38" i="33"/>
  <c r="AB17" i="33"/>
  <c r="AE38" i="33"/>
  <c r="AL17" i="33" l="1"/>
  <c r="AN38" i="33"/>
  <c r="AB38" i="33"/>
  <c r="Y18" i="33"/>
  <c r="Y39" i="33"/>
  <c r="AA18" i="33"/>
  <c r="AA39" i="33"/>
  <c r="AD18" i="33"/>
  <c r="AG39" i="33"/>
  <c r="AJ18" i="33"/>
  <c r="AM39" i="33"/>
  <c r="AB18" i="33"/>
  <c r="AE39" i="33"/>
  <c r="AG18" i="33"/>
  <c r="AJ39" i="33"/>
  <c r="AI18" i="33"/>
  <c r="AL39" i="33"/>
  <c r="AE18" i="33"/>
  <c r="AH39" i="33"/>
  <c r="V18" i="33"/>
  <c r="V39" i="33"/>
  <c r="W18" i="33"/>
  <c r="W39" i="33"/>
  <c r="X18" i="33"/>
  <c r="X39" i="33"/>
  <c r="AC18" i="33"/>
  <c r="AF39" i="33"/>
  <c r="Z18" i="33"/>
  <c r="Z39" i="33"/>
  <c r="AH18" i="33"/>
  <c r="AK39" i="33"/>
  <c r="AF18" i="33"/>
  <c r="AI39" i="33"/>
  <c r="AA19" i="33" l="1"/>
  <c r="AA40" i="33"/>
  <c r="AI19" i="33"/>
  <c r="AL40" i="33"/>
  <c r="AD19" i="33"/>
  <c r="AG40" i="33"/>
  <c r="AG19" i="33"/>
  <c r="AJ40" i="33"/>
  <c r="Y19" i="33"/>
  <c r="Y40" i="33"/>
  <c r="AH19" i="33"/>
  <c r="AK40" i="33"/>
  <c r="Z19" i="33"/>
  <c r="Z40" i="33"/>
  <c r="X19" i="33"/>
  <c r="X40" i="33"/>
  <c r="AB19" i="33"/>
  <c r="AE40" i="33"/>
  <c r="AC19" i="33"/>
  <c r="AF40" i="33"/>
  <c r="AE19" i="33"/>
  <c r="AH40" i="33"/>
  <c r="AJ19" i="33"/>
  <c r="AM40" i="33"/>
  <c r="AF19" i="33"/>
  <c r="AI40" i="33"/>
  <c r="W19" i="33"/>
  <c r="W40" i="33"/>
  <c r="V19" i="33"/>
  <c r="V40" i="33"/>
  <c r="AL18" i="33"/>
  <c r="AN39" i="33"/>
  <c r="AB39" i="33"/>
  <c r="AE20" i="33" l="1"/>
  <c r="AH41" i="33"/>
  <c r="X20" i="33"/>
  <c r="X41" i="33"/>
  <c r="Z20" i="33"/>
  <c r="Z41" i="33"/>
  <c r="AC20" i="33"/>
  <c r="AF41" i="33"/>
  <c r="AH20" i="33"/>
  <c r="AK41" i="33"/>
  <c r="AI20" i="33"/>
  <c r="AL41" i="33"/>
  <c r="AL19" i="33"/>
  <c r="AN40" i="33"/>
  <c r="AB40" i="33"/>
  <c r="AJ20" i="33"/>
  <c r="AM41" i="33"/>
  <c r="AG20" i="33"/>
  <c r="AJ41" i="33"/>
  <c r="V20" i="33"/>
  <c r="V41" i="33"/>
  <c r="AD20" i="33"/>
  <c r="AG41" i="33"/>
  <c r="W20" i="33"/>
  <c r="W41" i="33"/>
  <c r="AF20" i="33"/>
  <c r="AI41" i="33"/>
  <c r="AB20" i="33"/>
  <c r="AE41" i="33"/>
  <c r="Y20" i="33"/>
  <c r="Y41" i="33"/>
  <c r="AA20" i="33"/>
  <c r="AA41" i="33"/>
  <c r="Y21" i="33" l="1"/>
  <c r="Y42" i="33"/>
  <c r="AD21" i="33"/>
  <c r="AG42" i="33"/>
  <c r="Z21" i="33"/>
  <c r="Z42" i="33"/>
  <c r="AA21" i="33"/>
  <c r="AA42" i="33"/>
  <c r="AC21" i="33"/>
  <c r="AF42" i="33"/>
  <c r="V21" i="33"/>
  <c r="V42" i="33"/>
  <c r="AJ21" i="33"/>
  <c r="AM42" i="33"/>
  <c r="W21" i="33"/>
  <c r="W42" i="33"/>
  <c r="AL20" i="33"/>
  <c r="AN41" i="33"/>
  <c r="AB41" i="33"/>
  <c r="AB21" i="33"/>
  <c r="AE42" i="33"/>
  <c r="AI21" i="33"/>
  <c r="AL42" i="33"/>
  <c r="X21" i="33"/>
  <c r="X42" i="33"/>
  <c r="AF21" i="33"/>
  <c r="AI42" i="33"/>
  <c r="AG21" i="33"/>
  <c r="AJ42" i="33"/>
  <c r="AH21" i="33"/>
  <c r="AK42" i="33"/>
  <c r="AE21" i="33"/>
  <c r="AH42" i="33"/>
  <c r="AI22" i="33" l="1"/>
  <c r="AL43" i="33"/>
  <c r="AG22" i="33"/>
  <c r="AJ43" i="33"/>
  <c r="AE22" i="33"/>
  <c r="AH43" i="33"/>
  <c r="W22" i="33"/>
  <c r="W43" i="33"/>
  <c r="Z22" i="33"/>
  <c r="Z43" i="33"/>
  <c r="V22" i="33"/>
  <c r="V43" i="33"/>
  <c r="AD22" i="33"/>
  <c r="AG43" i="33"/>
  <c r="AA22" i="33"/>
  <c r="AA43" i="33"/>
  <c r="AF22" i="33"/>
  <c r="AI43" i="33"/>
  <c r="X22" i="33"/>
  <c r="X43" i="33"/>
  <c r="AH22" i="33"/>
  <c r="AK43" i="33"/>
  <c r="AJ22" i="33"/>
  <c r="AM43" i="33"/>
  <c r="AB22" i="33"/>
  <c r="AE43" i="33"/>
  <c r="AL21" i="33"/>
  <c r="AB42" i="33"/>
  <c r="AN42" i="33"/>
  <c r="AC22" i="33"/>
  <c r="AF43" i="33"/>
  <c r="Y22" i="33"/>
  <c r="Y43" i="33"/>
  <c r="Y23" i="33" l="1"/>
  <c r="Y44" i="33"/>
  <c r="W23" i="33"/>
  <c r="W44" i="33"/>
  <c r="AH23" i="33"/>
  <c r="AK44" i="33"/>
  <c r="AL22" i="33"/>
  <c r="AB43" i="33"/>
  <c r="AN43" i="33"/>
  <c r="V23" i="33"/>
  <c r="V44" i="33"/>
  <c r="AG23" i="33"/>
  <c r="AJ44" i="33"/>
  <c r="AA23" i="33"/>
  <c r="AA44" i="33"/>
  <c r="AE23" i="33"/>
  <c r="AH44" i="33"/>
  <c r="AJ23" i="33"/>
  <c r="AM44" i="33"/>
  <c r="AC23" i="33"/>
  <c r="AF44" i="33"/>
  <c r="AD23" i="33"/>
  <c r="AG44" i="33"/>
  <c r="X23" i="33"/>
  <c r="X44" i="33"/>
  <c r="AB23" i="33"/>
  <c r="AE44" i="33"/>
  <c r="AF23" i="33"/>
  <c r="AI44" i="33"/>
  <c r="Z23" i="33"/>
  <c r="Z44" i="33"/>
  <c r="AI23" i="33"/>
  <c r="AL44" i="33"/>
  <c r="X24" i="33" l="1"/>
  <c r="X46" i="33" s="1"/>
  <c r="X45" i="33"/>
  <c r="AL23" i="33"/>
  <c r="AB44" i="33"/>
  <c r="AN44" i="33"/>
  <c r="AD24" i="33"/>
  <c r="AG46" i="33" s="1"/>
  <c r="AG45" i="33"/>
  <c r="AG24" i="33"/>
  <c r="AJ46" i="33" s="1"/>
  <c r="AJ45" i="33"/>
  <c r="AH24" i="33"/>
  <c r="AK46" i="33" s="1"/>
  <c r="AK45" i="33"/>
  <c r="AI24" i="33"/>
  <c r="AL46" i="33" s="1"/>
  <c r="AL45" i="33"/>
  <c r="Z24" i="33"/>
  <c r="Z46" i="33" s="1"/>
  <c r="Z45" i="33"/>
  <c r="AC24" i="33"/>
  <c r="AF46" i="33" s="1"/>
  <c r="AF45" i="33"/>
  <c r="W24" i="33"/>
  <c r="W46" i="33" s="1"/>
  <c r="W45" i="33"/>
  <c r="AJ24" i="33"/>
  <c r="AM46" i="33" s="1"/>
  <c r="AM45" i="33"/>
  <c r="V24" i="33"/>
  <c r="V46" i="33" s="1"/>
  <c r="V45" i="33"/>
  <c r="AE24" i="33"/>
  <c r="AH46" i="33" s="1"/>
  <c r="AH45" i="33"/>
  <c r="AA24" i="33"/>
  <c r="AA46" i="33" s="1"/>
  <c r="AA45" i="33"/>
  <c r="AF24" i="33"/>
  <c r="AI46" i="33" s="1"/>
  <c r="AI45" i="33"/>
  <c r="AB24" i="33"/>
  <c r="AE46" i="33" s="1"/>
  <c r="AE45" i="33"/>
  <c r="Y24" i="33"/>
  <c r="Y46" i="33" s="1"/>
  <c r="Y45" i="33"/>
  <c r="AL24" i="33" l="1"/>
  <c r="AN45" i="33"/>
  <c r="AB45" i="33"/>
  <c r="AN46" i="33" l="1"/>
  <c r="AB46" i="33"/>
</calcChain>
</file>

<file path=xl/sharedStrings.xml><?xml version="1.0" encoding="utf-8"?>
<sst xmlns="http://schemas.openxmlformats.org/spreadsheetml/2006/main" count="788" uniqueCount="194">
  <si>
    <t>Campanha</t>
  </si>
  <si>
    <t>Nordeste</t>
  </si>
  <si>
    <t>Central</t>
  </si>
  <si>
    <t>Noroeste Colonial</t>
  </si>
  <si>
    <t>Fronteira Noroeste</t>
  </si>
  <si>
    <t>Fronteira Oeste</t>
  </si>
  <si>
    <t>Produção</t>
  </si>
  <si>
    <t>Médio Alto Uruguai</t>
  </si>
  <si>
    <t>Alto da Serra do Botucarai</t>
  </si>
  <si>
    <t>Metropolitano do Delta do Jacuí</t>
  </si>
  <si>
    <t>Centro Sul</t>
  </si>
  <si>
    <t>Norte</t>
  </si>
  <si>
    <t>Litoral</t>
  </si>
  <si>
    <t>Alto Jacuí</t>
  </si>
  <si>
    <t>Hortênsias</t>
  </si>
  <si>
    <t>Missões</t>
  </si>
  <si>
    <t>Jacuí Centro</t>
  </si>
  <si>
    <t>Paranhana-Encosta da Serra</t>
  </si>
  <si>
    <t>Agropecuária</t>
  </si>
  <si>
    <t>Indústria</t>
  </si>
  <si>
    <t>Comércio</t>
  </si>
  <si>
    <t>Serviços</t>
  </si>
  <si>
    <t>Total</t>
  </si>
  <si>
    <t>Total do Rio Grande do Sul</t>
  </si>
  <si>
    <t>CL</t>
  </si>
  <si>
    <t>CE</t>
  </si>
  <si>
    <t>Valor da Produção: Angola, 2012</t>
  </si>
  <si>
    <t>VBP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</si>
  <si>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</si>
  <si>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</si>
  <si>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</si>
  <si>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</si>
  <si>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</si>
  <si>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</si>
  <si>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</si>
  <si>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</si>
  <si>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</si>
  <si>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</si>
  <si>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</si>
  <si>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</si>
  <si>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</si>
  <si>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</si>
  <si>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</si>
  <si>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</si>
  <si>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</si>
  <si>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</si>
  <si>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Cabinda</t>
  </si>
  <si>
    <t>Zaire</t>
  </si>
  <si>
    <t>Uíge</t>
  </si>
  <si>
    <t>Luanda</t>
  </si>
  <si>
    <t>Cuanza Norte</t>
  </si>
  <si>
    <t>Cuanza Sul</t>
  </si>
  <si>
    <t>Malanje</t>
  </si>
  <si>
    <t>Lunda Norte</t>
  </si>
  <si>
    <t>Benguela</t>
  </si>
  <si>
    <t>Huambo</t>
  </si>
  <si>
    <t>Bie</t>
  </si>
  <si>
    <t>Moxico</t>
  </si>
  <si>
    <t xml:space="preserve">Cuando Cubango </t>
  </si>
  <si>
    <t>Namibe</t>
  </si>
  <si>
    <t>Huila</t>
  </si>
  <si>
    <t>Cunene</t>
  </si>
  <si>
    <t>Lunda Sul</t>
  </si>
  <si>
    <t>Bengo</t>
  </si>
  <si>
    <t>3A</t>
  </si>
  <si>
    <t>3B</t>
  </si>
  <si>
    <t>(% regional)</t>
  </si>
  <si>
    <t>(Milhões de Kwanzas)</t>
  </si>
  <si>
    <t>(% setorial)</t>
  </si>
  <si>
    <t>(quociente locacional)</t>
  </si>
  <si>
    <t>Agro-pecuária e Silvicultura</t>
  </si>
  <si>
    <t>Pesca</t>
  </si>
  <si>
    <t>Extracção de Petróleo Bruto e Gás Natural</t>
  </si>
  <si>
    <t>Refinação de Petróleo Bruto e Gás Natural</t>
  </si>
  <si>
    <t>Extracção de Diamantes, de Minerais Met. e de Outros Minerais não Metálicos</t>
  </si>
  <si>
    <t>Transformadora, excepto Refinação de Petróleo Bruto</t>
  </si>
  <si>
    <t>Produção e Distribuição de Electricidade e Água</t>
  </si>
  <si>
    <t>Construção</t>
  </si>
  <si>
    <t>Transportes e Armazenagem</t>
  </si>
  <si>
    <t>Correios e Telecomunicações</t>
  </si>
  <si>
    <t>Intermediação Financeira e de Seguros</t>
  </si>
  <si>
    <t>Administração Pública, Defesa e Segurança Social Obrigatória</t>
  </si>
  <si>
    <t>Serviços Imobiliários e Aluguer</t>
  </si>
  <si>
    <t>Outros Serviços</t>
  </si>
  <si>
    <r>
      <rPr>
        <b/>
        <u/>
        <sz val="10"/>
        <rFont val="Arial"/>
        <family val="2"/>
      </rPr>
      <t>Actividades Económicas</t>
    </r>
    <r>
      <rPr>
        <sz val="10"/>
        <rFont val="Arial"/>
        <family val="2"/>
      </rPr>
      <t>:</t>
    </r>
  </si>
  <si>
    <t>(Coeficiente de localização)</t>
  </si>
  <si>
    <t>Setores 1-2</t>
  </si>
  <si>
    <t>Setores 1-4</t>
  </si>
  <si>
    <t>Setores 1-5</t>
  </si>
  <si>
    <t>Setores 1-6</t>
  </si>
  <si>
    <t>Setores 1-3a</t>
  </si>
  <si>
    <t>Setores 1-3b</t>
  </si>
  <si>
    <t>Setores 1-7</t>
  </si>
  <si>
    <t>Setores 1-8</t>
  </si>
  <si>
    <t>Setores 1-9</t>
  </si>
  <si>
    <t>Setores 1-10</t>
  </si>
  <si>
    <t>Setores 1-11</t>
  </si>
  <si>
    <t>Setores 1-12</t>
  </si>
  <si>
    <t>Setores 1-13</t>
  </si>
  <si>
    <t>Setores 1-14</t>
  </si>
  <si>
    <t>Setores 2-3a</t>
  </si>
  <si>
    <t>Setores 2-3b</t>
  </si>
  <si>
    <t>Setores 2-4</t>
  </si>
  <si>
    <t>Setores 2-5</t>
  </si>
  <si>
    <t>Setores 2-6</t>
  </si>
  <si>
    <t>Setores 2-7</t>
  </si>
  <si>
    <t>Setores 2-8</t>
  </si>
  <si>
    <t>Setores 2-9</t>
  </si>
  <si>
    <t>Setores 2-10</t>
  </si>
  <si>
    <t>Setores 2-11</t>
  </si>
  <si>
    <t>Setores 2-13</t>
  </si>
  <si>
    <t>Setores 2-14</t>
  </si>
  <si>
    <t>Setores 3a-3b</t>
  </si>
  <si>
    <t>Setores 3a-4</t>
  </si>
  <si>
    <t>Setores 3a-5</t>
  </si>
  <si>
    <t>Setores 3a-6</t>
  </si>
  <si>
    <t>Setores 3a-7</t>
  </si>
  <si>
    <t>Setores 3a-8</t>
  </si>
  <si>
    <t>Setores 3a-9</t>
  </si>
  <si>
    <t>Setores 3a-10</t>
  </si>
  <si>
    <t>Setores 3a-12</t>
  </si>
  <si>
    <t>Setores 3a-11</t>
  </si>
  <si>
    <t>Setores 3a-13</t>
  </si>
  <si>
    <t>Setores 3a-14</t>
  </si>
  <si>
    <t>Setores 4-5</t>
  </si>
  <si>
    <t>Setores 4-6</t>
  </si>
  <si>
    <t>Setores 4-7</t>
  </si>
  <si>
    <t>Setores 4-8</t>
  </si>
  <si>
    <t>Setores 4-9</t>
  </si>
  <si>
    <t>Setores 4-10</t>
  </si>
  <si>
    <t>Setores 4-11</t>
  </si>
  <si>
    <t>Setores 4-12</t>
  </si>
  <si>
    <t>Setores 4-13</t>
  </si>
  <si>
    <t>Setores 4-14</t>
  </si>
  <si>
    <t>Setores 5-6</t>
  </si>
  <si>
    <t>Setores 5-7</t>
  </si>
  <si>
    <t>Setores 5-8</t>
  </si>
  <si>
    <t>Setores 5-9</t>
  </si>
  <si>
    <t>Setores 5-10</t>
  </si>
  <si>
    <t>Setores 5-11</t>
  </si>
  <si>
    <t>Setores 5-12</t>
  </si>
  <si>
    <t>Setores 5-13</t>
  </si>
  <si>
    <t>Setores 5-14</t>
  </si>
  <si>
    <t>Setores 6-7</t>
  </si>
  <si>
    <t>Setores 6-8</t>
  </si>
  <si>
    <t>Setores 6-9</t>
  </si>
  <si>
    <t>Setores 6-10</t>
  </si>
  <si>
    <t>Setores 6-11</t>
  </si>
  <si>
    <t>Setores 6-12</t>
  </si>
  <si>
    <t>Setores 6-13</t>
  </si>
  <si>
    <t>Setores 6-14</t>
  </si>
  <si>
    <t>Setores 7-8</t>
  </si>
  <si>
    <t>Setores 7-9</t>
  </si>
  <si>
    <t>Setores 7-10</t>
  </si>
  <si>
    <t>Setores 7-11</t>
  </si>
  <si>
    <t>Setores 7-12</t>
  </si>
  <si>
    <t>Setores 7-13</t>
  </si>
  <si>
    <t>Setores 7-14</t>
  </si>
  <si>
    <t>Setores 8-9</t>
  </si>
  <si>
    <t>Setores 8-10</t>
  </si>
  <si>
    <t>Setores 8-11</t>
  </si>
  <si>
    <t>Setores 8-12</t>
  </si>
  <si>
    <t>Setores 8-13</t>
  </si>
  <si>
    <t>Setores 8-14</t>
  </si>
  <si>
    <t>Setores 9-10</t>
  </si>
  <si>
    <t>Setores 9-11</t>
  </si>
  <si>
    <t>Setores 9-12</t>
  </si>
  <si>
    <t>Setores 9-13</t>
  </si>
  <si>
    <t>Setores 9-14</t>
  </si>
  <si>
    <t>Setores 10-11</t>
  </si>
  <si>
    <t>Setores 10-12</t>
  </si>
  <si>
    <t>Setores 11-12</t>
  </si>
  <si>
    <t>Setores 11-13</t>
  </si>
  <si>
    <t>Setores 11-14</t>
  </si>
  <si>
    <t>Setores 12-13</t>
  </si>
  <si>
    <t>Setores 12-14</t>
  </si>
  <si>
    <t>Setores 13-14</t>
  </si>
  <si>
    <t>Setores 3b-4</t>
  </si>
  <si>
    <t>Setores 3b-5</t>
  </si>
  <si>
    <t>Setores 3b-6</t>
  </si>
  <si>
    <t>Setores 3b-7</t>
  </si>
  <si>
    <t>Setores 3b-8</t>
  </si>
  <si>
    <t>Setores 3b-9</t>
  </si>
  <si>
    <t>Setores 3b-10</t>
  </si>
  <si>
    <t>Setores 3b-11</t>
  </si>
  <si>
    <t>Setores 3b-12</t>
  </si>
  <si>
    <t>Setores 3b-13</t>
  </si>
  <si>
    <t>Setores 3b-14</t>
  </si>
  <si>
    <t>Setores 10-13</t>
  </si>
  <si>
    <t>Setores 10-14</t>
  </si>
  <si>
    <t>(Coeficiente de associação geográfica)</t>
  </si>
  <si>
    <t>(Coeficiente de especialização)</t>
  </si>
  <si>
    <t>Participações regionais ordenadas</t>
  </si>
  <si>
    <t>Participações regionais acumuladas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</si>
</sst>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5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'Dados Curva Loc'!$V$28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'Dados Curva Loc'!$U$29:$U$46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'Dados Curva Loc'!$V$29:$V$46</c:f>
              <c:numCache>
                <c:formatCode>0.0000</c:formatCode>
                <c:ptCount val="18"/>
                <c:pt idx="0">
                  <c:v>0.14956112773090993</c:v>
                </c:pt>
                <c:pt idx="1">
                  <c:v>0.29447074621809999</c:v>
                </c:pt>
                <c:pt idx="2">
                  <c:v>0.40855881029890262</c:v>
                </c:pt>
                <c:pt idx="3">
                  <c:v>0.51777273519812617</c:v>
                </c:pt>
                <c:pt idx="4">
                  <c:v>0.60304083365964933</c:v>
                </c:pt>
                <c:pt idx="5">
                  <c:v>0.68774091368158774</c:v>
                </c:pt>
                <c:pt idx="6">
                  <c:v>0.75624435362622577</c:v>
                </c:pt>
                <c:pt idx="7">
                  <c:v>0.79683208001694505</c:v>
                </c:pt>
                <c:pt idx="8">
                  <c:v>0.82861988996671387</c:v>
                </c:pt>
                <c:pt idx="9">
                  <c:v>0.85961829993121375</c:v>
                </c:pt>
                <c:pt idx="10">
                  <c:v>0.88933003369410502</c:v>
                </c:pt>
                <c:pt idx="11">
                  <c:v>0.91552879187679559</c:v>
                </c:pt>
                <c:pt idx="12">
                  <c:v>0.93992320723601419</c:v>
                </c:pt>
                <c:pt idx="13">
                  <c:v>0.95665083011837693</c:v>
                </c:pt>
                <c:pt idx="14">
                  <c:v>0.9716207168184644</c:v>
                </c:pt>
                <c:pt idx="15">
                  <c:v>0.98580494870980773</c:v>
                </c:pt>
                <c:pt idx="16">
                  <c:v>0.99308057830519136</c:v>
                </c:pt>
                <c:pt idx="17">
                  <c:v>1.0000000000000002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'Dados Curva Loc'!$W$28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'Dados Curva Loc'!$U$29:$U$46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'Dados Curva Loc'!$W$29:$W$46</c:f>
              <c:numCache>
                <c:formatCode>0.0000</c:formatCode>
                <c:ptCount val="18"/>
                <c:pt idx="0">
                  <c:v>0.42947942756629637</c:v>
                </c:pt>
                <c:pt idx="1">
                  <c:v>0.75709447832820298</c:v>
                </c:pt>
                <c:pt idx="2">
                  <c:v>0.8483762881670267</c:v>
                </c:pt>
                <c:pt idx="3">
                  <c:v>0.89641129571917477</c:v>
                </c:pt>
                <c:pt idx="4">
                  <c:v>0.93939879165631035</c:v>
                </c:pt>
                <c:pt idx="5">
                  <c:v>0.98013020285643271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'Dados Curva Loc'!$X$28</c:f>
              <c:strCache>
                <c:ptCount val="1"/>
                <c:pt idx="0">
                  <c:v>3A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'Dados Curva Loc'!$U$29:$U$46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'Dados Curva Loc'!$X$29:$X$46</c:f>
              <c:numCache>
                <c:formatCode>0.0000</c:formatCode>
                <c:ptCount val="18"/>
                <c:pt idx="0">
                  <c:v>0.45802844397454384</c:v>
                </c:pt>
                <c:pt idx="1">
                  <c:v>0.82474043693826204</c:v>
                </c:pt>
                <c:pt idx="2">
                  <c:v>1.0000000000000002</c:v>
                </c:pt>
                <c:pt idx="3">
                  <c:v>1.0000000000000002</c:v>
                </c:pt>
                <c:pt idx="4">
                  <c:v>1.0000000000000002</c:v>
                </c:pt>
                <c:pt idx="5">
                  <c:v>1.0000000000000002</c:v>
                </c:pt>
                <c:pt idx="6">
                  <c:v>1.0000000000000002</c:v>
                </c:pt>
                <c:pt idx="7">
                  <c:v>1.0000000000000002</c:v>
                </c:pt>
                <c:pt idx="8">
                  <c:v>1.0000000000000002</c:v>
                </c:pt>
                <c:pt idx="9">
                  <c:v>1.0000000000000002</c:v>
                </c:pt>
                <c:pt idx="10">
                  <c:v>1.0000000000000002</c:v>
                </c:pt>
                <c:pt idx="11">
                  <c:v>1.0000000000000002</c:v>
                </c:pt>
                <c:pt idx="12">
                  <c:v>1.0000000000000002</c:v>
                </c:pt>
                <c:pt idx="13">
                  <c:v>1.0000000000000002</c:v>
                </c:pt>
                <c:pt idx="14">
                  <c:v>1.0000000000000002</c:v>
                </c:pt>
                <c:pt idx="15">
                  <c:v>1.0000000000000002</c:v>
                </c:pt>
                <c:pt idx="16">
                  <c:v>1.0000000000000002</c:v>
                </c:pt>
                <c:pt idx="17">
                  <c:v>1.0000000000000002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'Dados Curva Loc'!$Y$28</c:f>
              <c:strCache>
                <c:ptCount val="1"/>
                <c:pt idx="0">
                  <c:v>3B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'Dados Curva Loc'!$U$29:$U$46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'Dados Curva Loc'!$Y$29:$Y$46</c:f>
              <c:numCache>
                <c:formatCode>0.0000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'Dados Curva Loc'!$Z$28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'Dados Curva Loc'!$U$29:$U$46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'Dados Curva Loc'!$Z$29:$Z$46</c:f>
              <c:numCache>
                <c:formatCode>0.0000</c:formatCode>
                <c:ptCount val="18"/>
                <c:pt idx="0">
                  <c:v>0.26404554419048387</c:v>
                </c:pt>
                <c:pt idx="1">
                  <c:v>0.48094263812557037</c:v>
                </c:pt>
                <c:pt idx="2">
                  <c:v>0.63092164504658588</c:v>
                </c:pt>
                <c:pt idx="3">
                  <c:v>0.73929907821283891</c:v>
                </c:pt>
                <c:pt idx="4">
                  <c:v>0.83487602714685738</c:v>
                </c:pt>
                <c:pt idx="5">
                  <c:v>0.89807249708068237</c:v>
                </c:pt>
                <c:pt idx="6">
                  <c:v>0.9488477512018797</c:v>
                </c:pt>
                <c:pt idx="7">
                  <c:v>0.96055574283429423</c:v>
                </c:pt>
                <c:pt idx="8">
                  <c:v>0.97039179004958309</c:v>
                </c:pt>
                <c:pt idx="9">
                  <c:v>0.97628514606558026</c:v>
                </c:pt>
                <c:pt idx="10">
                  <c:v>0.98183960409016624</c:v>
                </c:pt>
                <c:pt idx="11">
                  <c:v>0.98697510947970057</c:v>
                </c:pt>
                <c:pt idx="12">
                  <c:v>0.99157291451278329</c:v>
                </c:pt>
                <c:pt idx="13">
                  <c:v>0.99371170774204376</c:v>
                </c:pt>
                <c:pt idx="14">
                  <c:v>0.9957357559820863</c:v>
                </c:pt>
                <c:pt idx="15">
                  <c:v>0.9977558014899468</c:v>
                </c:pt>
                <c:pt idx="16">
                  <c:v>0.99894728143612865</c:v>
                </c:pt>
                <c:pt idx="17">
                  <c:v>1.0000000000000004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'Dados Curva Loc'!$AA$28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'Dados Curva Loc'!$U$29:$U$46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'Dados Curva Loc'!$AA$29:$AA$46</c:f>
              <c:numCache>
                <c:formatCode>0.0000</c:formatCode>
                <c:ptCount val="18"/>
                <c:pt idx="0">
                  <c:v>0.48254327251240353</c:v>
                </c:pt>
                <c:pt idx="1">
                  <c:v>0.57194087023849538</c:v>
                </c:pt>
                <c:pt idx="2">
                  <c:v>0.64704504008883723</c:v>
                </c:pt>
                <c:pt idx="3">
                  <c:v>0.69204437788440964</c:v>
                </c:pt>
                <c:pt idx="4">
                  <c:v>0.73445602453212711</c:v>
                </c:pt>
                <c:pt idx="5">
                  <c:v>0.77366871440651197</c:v>
                </c:pt>
                <c:pt idx="6">
                  <c:v>0.81149586886314773</c:v>
                </c:pt>
                <c:pt idx="7">
                  <c:v>0.84660289128640842</c:v>
                </c:pt>
                <c:pt idx="8">
                  <c:v>0.8776755605815173</c:v>
                </c:pt>
                <c:pt idx="9">
                  <c:v>0.89916154731705322</c:v>
                </c:pt>
                <c:pt idx="10">
                  <c:v>0.91549252727772845</c:v>
                </c:pt>
                <c:pt idx="11">
                  <c:v>0.93101867416485828</c:v>
                </c:pt>
                <c:pt idx="12">
                  <c:v>0.94647350672901576</c:v>
                </c:pt>
                <c:pt idx="13">
                  <c:v>0.9618977760118993</c:v>
                </c:pt>
                <c:pt idx="14">
                  <c:v>0.97559012602259643</c:v>
                </c:pt>
                <c:pt idx="15">
                  <c:v>0.98468779608178736</c:v>
                </c:pt>
                <c:pt idx="16">
                  <c:v>0.99272593905681716</c:v>
                </c:pt>
                <c:pt idx="17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'Dados Curva Loc'!$AB$28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'Dados Curva Loc'!$U$29:$U$46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'Dados Curva Loc'!$AB$29:$AB$46</c:f>
              <c:numCache>
                <c:formatCode>0.0000</c:formatCode>
                <c:ptCount val="18"/>
                <c:pt idx="0">
                  <c:v>0.39588543117809094</c:v>
                </c:pt>
                <c:pt idx="1">
                  <c:v>0.5805739391758642</c:v>
                </c:pt>
                <c:pt idx="2">
                  <c:v>0.66120460978613416</c:v>
                </c:pt>
                <c:pt idx="3">
                  <c:v>0.72147781692766744</c:v>
                </c:pt>
                <c:pt idx="4">
                  <c:v>0.76223201576124688</c:v>
                </c:pt>
                <c:pt idx="5">
                  <c:v>0.80287060047456893</c:v>
                </c:pt>
                <c:pt idx="6">
                  <c:v>0.8386361240373611</c:v>
                </c:pt>
                <c:pt idx="7">
                  <c:v>0.86682900936260998</c:v>
                </c:pt>
                <c:pt idx="8">
                  <c:v>0.88803090995436107</c:v>
                </c:pt>
                <c:pt idx="9">
                  <c:v>0.90876322410171939</c:v>
                </c:pt>
                <c:pt idx="10">
                  <c:v>0.92316825854018369</c:v>
                </c:pt>
                <c:pt idx="11">
                  <c:v>0.93730812963234356</c:v>
                </c:pt>
                <c:pt idx="12">
                  <c:v>0.94981464064718646</c:v>
                </c:pt>
                <c:pt idx="13">
                  <c:v>0.96131294404096657</c:v>
                </c:pt>
                <c:pt idx="14">
                  <c:v>0.97177885939438835</c:v>
                </c:pt>
                <c:pt idx="15">
                  <c:v>0.98222844443958968</c:v>
                </c:pt>
                <c:pt idx="16">
                  <c:v>0.99160128483519439</c:v>
                </c:pt>
                <c:pt idx="17">
                  <c:v>1.0000000000000004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063968"/>
        <c:axId val="641065056"/>
      </c:lineChart>
      <c:catAx>
        <c:axId val="641063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41065056"/>
        <c:crosses val="autoZero"/>
        <c:auto val="1"/>
        <c:lblAlgn val="ctr"/>
        <c:lblOffset val="100"/>
        <c:noMultiLvlLbl val="0"/>
      </c:catAx>
      <c:valAx>
        <c:axId val="6410650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400"/>
                  <a:t>Participações regionais acumuladas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4106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'Dados Curva Loc'!$AE$28</c:f>
              <c:strCache>
                <c:ptCount val="1"/>
                <c:pt idx="0">
                  <c:v>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'Dados Curva Loc'!$AD$29:$AD$46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'Dados Curva Loc'!$AE$29:$AE$46</c:f>
              <c:numCache>
                <c:formatCode>0.0000</c:formatCode>
                <c:ptCount val="18"/>
                <c:pt idx="0">
                  <c:v>0.56006424472632454</c:v>
                </c:pt>
                <c:pt idx="1">
                  <c:v>0.63057079880659317</c:v>
                </c:pt>
                <c:pt idx="2">
                  <c:v>0.6834614444107483</c:v>
                </c:pt>
                <c:pt idx="3">
                  <c:v>0.72985137759645879</c:v>
                </c:pt>
                <c:pt idx="4">
                  <c:v>0.76734384538797296</c:v>
                </c:pt>
                <c:pt idx="5">
                  <c:v>0.80025966706367824</c:v>
                </c:pt>
                <c:pt idx="6">
                  <c:v>0.8273903008309007</c:v>
                </c:pt>
                <c:pt idx="7">
                  <c:v>0.85403525892443166</c:v>
                </c:pt>
                <c:pt idx="8">
                  <c:v>0.87891710137463153</c:v>
                </c:pt>
                <c:pt idx="9">
                  <c:v>0.90129263145292127</c:v>
                </c:pt>
                <c:pt idx="10">
                  <c:v>0.92102122910959261</c:v>
                </c:pt>
                <c:pt idx="11">
                  <c:v>0.9384140656193013</c:v>
                </c:pt>
                <c:pt idx="12">
                  <c:v>0.95363039742388578</c:v>
                </c:pt>
                <c:pt idx="13">
                  <c:v>0.96630427355061099</c:v>
                </c:pt>
                <c:pt idx="14">
                  <c:v>0.97870368644778494</c:v>
                </c:pt>
                <c:pt idx="15">
                  <c:v>0.98780784637287788</c:v>
                </c:pt>
                <c:pt idx="16">
                  <c:v>0.9945491376715464</c:v>
                </c:pt>
                <c:pt idx="17">
                  <c:v>0.99999999999999978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'Dados Curva Loc'!$AF$28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'Dados Curva Loc'!$AD$29:$AD$46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'Dados Curva Loc'!$AF$29:$AF$46</c:f>
              <c:numCache>
                <c:formatCode>0.0000</c:formatCode>
                <c:ptCount val="18"/>
                <c:pt idx="0">
                  <c:v>0.41237280140171167</c:v>
                </c:pt>
                <c:pt idx="1">
                  <c:v>0.51105869667767367</c:v>
                </c:pt>
                <c:pt idx="2">
                  <c:v>0.57417615742300687</c:v>
                </c:pt>
                <c:pt idx="3">
                  <c:v>0.63704652155356367</c:v>
                </c:pt>
                <c:pt idx="4">
                  <c:v>0.69004649909023508</c:v>
                </c:pt>
                <c:pt idx="5">
                  <c:v>0.72471190781049921</c:v>
                </c:pt>
                <c:pt idx="6">
                  <c:v>0.75925152189051359</c:v>
                </c:pt>
                <c:pt idx="7">
                  <c:v>0.79355302468719802</c:v>
                </c:pt>
                <c:pt idx="8">
                  <c:v>0.82745018756879385</c:v>
                </c:pt>
                <c:pt idx="9">
                  <c:v>0.86069142125480147</c:v>
                </c:pt>
                <c:pt idx="10">
                  <c:v>0.88649729316890169</c:v>
                </c:pt>
                <c:pt idx="11">
                  <c:v>0.90929307904845336</c:v>
                </c:pt>
                <c:pt idx="12">
                  <c:v>0.93032324729878468</c:v>
                </c:pt>
                <c:pt idx="13">
                  <c:v>0.94804232091111251</c:v>
                </c:pt>
                <c:pt idx="14">
                  <c:v>0.96565357054608347</c:v>
                </c:pt>
                <c:pt idx="15">
                  <c:v>0.97874519846350827</c:v>
                </c:pt>
                <c:pt idx="16">
                  <c:v>0.98968933216524024</c:v>
                </c:pt>
                <c:pt idx="17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'Dados Curva Loc'!$AG$28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'Dados Curva Loc'!$AD$29:$AD$46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'Dados Curva Loc'!$AG$29:$AG$46</c:f>
              <c:numCache>
                <c:formatCode>0.0000</c:formatCode>
                <c:ptCount val="18"/>
                <c:pt idx="0">
                  <c:v>0.41210393924001348</c:v>
                </c:pt>
                <c:pt idx="1">
                  <c:v>0.56194166724964945</c:v>
                </c:pt>
                <c:pt idx="2">
                  <c:v>0.63629174283463463</c:v>
                </c:pt>
                <c:pt idx="3">
                  <c:v>0.70590597045341863</c:v>
                </c:pt>
                <c:pt idx="4">
                  <c:v>0.76161073580538308</c:v>
                </c:pt>
                <c:pt idx="5">
                  <c:v>0.79563462491901604</c:v>
                </c:pt>
                <c:pt idx="6">
                  <c:v>0.82948818167162952</c:v>
                </c:pt>
                <c:pt idx="7">
                  <c:v>0.85988946646429554</c:v>
                </c:pt>
                <c:pt idx="8">
                  <c:v>0.88324324981978219</c:v>
                </c:pt>
                <c:pt idx="9">
                  <c:v>0.90620161876575944</c:v>
                </c:pt>
                <c:pt idx="10">
                  <c:v>0.92596321429331829</c:v>
                </c:pt>
                <c:pt idx="11">
                  <c:v>0.94534156200858344</c:v>
                </c:pt>
                <c:pt idx="12">
                  <c:v>0.95692112090860137</c:v>
                </c:pt>
                <c:pt idx="13">
                  <c:v>0.96668481517417992</c:v>
                </c:pt>
                <c:pt idx="14">
                  <c:v>0.97559988928396524</c:v>
                </c:pt>
                <c:pt idx="15">
                  <c:v>0.98441154731741731</c:v>
                </c:pt>
                <c:pt idx="16">
                  <c:v>0.99241108498672315</c:v>
                </c:pt>
                <c:pt idx="17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'Dados Curva Loc'!$AH$28</c:f>
              <c:strCache>
                <c:ptCount val="1"/>
                <c:pt idx="0">
                  <c:v>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'Dados Curva Loc'!$AD$29:$AD$46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'Dados Curva Loc'!$AH$29:$AH$46</c:f>
              <c:numCache>
                <c:formatCode>0.0000</c:formatCode>
                <c:ptCount val="18"/>
                <c:pt idx="0">
                  <c:v>0.50255422339299338</c:v>
                </c:pt>
                <c:pt idx="1">
                  <c:v>0.62150717644452103</c:v>
                </c:pt>
                <c:pt idx="2">
                  <c:v>0.68080824244811544</c:v>
                </c:pt>
                <c:pt idx="3">
                  <c:v>0.73191117457347554</c:v>
                </c:pt>
                <c:pt idx="4">
                  <c:v>0.78052758561264435</c:v>
                </c:pt>
                <c:pt idx="5">
                  <c:v>0.80995347005096141</c:v>
                </c:pt>
                <c:pt idx="6">
                  <c:v>0.83697899997538105</c:v>
                </c:pt>
                <c:pt idx="7">
                  <c:v>0.86273049558088588</c:v>
                </c:pt>
                <c:pt idx="8">
                  <c:v>0.88497378074300215</c:v>
                </c:pt>
                <c:pt idx="9">
                  <c:v>0.90677392353332198</c:v>
                </c:pt>
                <c:pt idx="10">
                  <c:v>0.92713385361530332</c:v>
                </c:pt>
                <c:pt idx="11">
                  <c:v>0.94024348211428166</c:v>
                </c:pt>
                <c:pt idx="12">
                  <c:v>0.95238065929737337</c:v>
                </c:pt>
                <c:pt idx="13">
                  <c:v>0.96448706270464579</c:v>
                </c:pt>
                <c:pt idx="14">
                  <c:v>0.97564563381668701</c:v>
                </c:pt>
                <c:pt idx="15">
                  <c:v>0.9859794677367737</c:v>
                </c:pt>
                <c:pt idx="16">
                  <c:v>0.99342056672985579</c:v>
                </c:pt>
                <c:pt idx="17">
                  <c:v>1.0000000000000002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'Dados Curva Loc'!$AI$28</c:f>
              <c:strCache>
                <c:ptCount val="1"/>
                <c:pt idx="0">
                  <c:v>10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'Dados Curva Loc'!$AD$29:$AD$46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'Dados Curva Loc'!$AI$29:$AI$46</c:f>
              <c:numCache>
                <c:formatCode>0.0000</c:formatCode>
                <c:ptCount val="18"/>
                <c:pt idx="0">
                  <c:v>0.62540364150670114</c:v>
                </c:pt>
                <c:pt idx="1">
                  <c:v>0.69735194131329403</c:v>
                </c:pt>
                <c:pt idx="2">
                  <c:v>0.74277279349743119</c:v>
                </c:pt>
                <c:pt idx="3">
                  <c:v>0.78327326636505379</c:v>
                </c:pt>
                <c:pt idx="4">
                  <c:v>0.82081725157409535</c:v>
                </c:pt>
                <c:pt idx="5">
                  <c:v>0.84993482094931372</c:v>
                </c:pt>
                <c:pt idx="6">
                  <c:v>0.87607460232258949</c:v>
                </c:pt>
                <c:pt idx="7">
                  <c:v>0.89234806465080219</c:v>
                </c:pt>
                <c:pt idx="8">
                  <c:v>0.9080080770902027</c:v>
                </c:pt>
                <c:pt idx="9">
                  <c:v>0.92126115072974979</c:v>
                </c:pt>
                <c:pt idx="10">
                  <c:v>0.93355996898670013</c:v>
                </c:pt>
                <c:pt idx="11">
                  <c:v>0.94578636607622124</c:v>
                </c:pt>
                <c:pt idx="12">
                  <c:v>0.95712666888190245</c:v>
                </c:pt>
                <c:pt idx="13">
                  <c:v>0.9673934343821623</c:v>
                </c:pt>
                <c:pt idx="14">
                  <c:v>0.97647164072284853</c:v>
                </c:pt>
                <c:pt idx="15">
                  <c:v>0.98541352486602096</c:v>
                </c:pt>
                <c:pt idx="16">
                  <c:v>0.99422760694902412</c:v>
                </c:pt>
                <c:pt idx="17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'Dados Curva Loc'!$AJ$28</c:f>
              <c:strCache>
                <c:ptCount val="1"/>
                <c:pt idx="0">
                  <c:v>11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'Dados Curva Loc'!$AD$29:$AD$46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'Dados Curva Loc'!$AJ$29:$AJ$46</c:f>
              <c:numCache>
                <c:formatCode>0.0000</c:formatCode>
                <c:ptCount val="18"/>
                <c:pt idx="0">
                  <c:v>0.54323725055432359</c:v>
                </c:pt>
                <c:pt idx="1">
                  <c:v>0.61529933481152976</c:v>
                </c:pt>
                <c:pt idx="2">
                  <c:v>0.67405764966740556</c:v>
                </c:pt>
                <c:pt idx="3">
                  <c:v>0.71175166297117498</c:v>
                </c:pt>
                <c:pt idx="4">
                  <c:v>0.74722838137472269</c:v>
                </c:pt>
                <c:pt idx="5">
                  <c:v>0.78159645232815955</c:v>
                </c:pt>
                <c:pt idx="6">
                  <c:v>0.80820399113082031</c:v>
                </c:pt>
                <c:pt idx="7">
                  <c:v>0.8314855875831485</c:v>
                </c:pt>
                <c:pt idx="8">
                  <c:v>0.85476718403547669</c:v>
                </c:pt>
                <c:pt idx="9">
                  <c:v>0.87694013303769403</c:v>
                </c:pt>
                <c:pt idx="10">
                  <c:v>0.89689578713968954</c:v>
                </c:pt>
                <c:pt idx="11">
                  <c:v>0.91574279379157419</c:v>
                </c:pt>
                <c:pt idx="12">
                  <c:v>0.933481152993348</c:v>
                </c:pt>
                <c:pt idx="13">
                  <c:v>0.95011086474501094</c:v>
                </c:pt>
                <c:pt idx="14">
                  <c:v>0.96452328159645218</c:v>
                </c:pt>
                <c:pt idx="15">
                  <c:v>0.9767184035476717</c:v>
                </c:pt>
                <c:pt idx="16">
                  <c:v>0.98891352549889122</c:v>
                </c:pt>
                <c:pt idx="17">
                  <c:v>0.99999999999999989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'Dados Curva Loc'!$AK$28</c:f>
              <c:strCache>
                <c:ptCount val="1"/>
                <c:pt idx="0">
                  <c:v>12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'Dados Curva Loc'!$AD$29:$AD$46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'Dados Curva Loc'!$AK$29:$AK$46</c:f>
              <c:numCache>
                <c:formatCode>0.0000</c:formatCode>
                <c:ptCount val="18"/>
                <c:pt idx="0">
                  <c:v>0.34697284697284697</c:v>
                </c:pt>
                <c:pt idx="1">
                  <c:v>0.42312846858301401</c:v>
                </c:pt>
                <c:pt idx="2">
                  <c:v>0.48867717049535231</c:v>
                </c:pt>
                <c:pt idx="3">
                  <c:v>0.55331237149418966</c:v>
                </c:pt>
                <c:pt idx="4">
                  <c:v>0.61099465644920192</c:v>
                </c:pt>
                <c:pt idx="5">
                  <c:v>0.65274365274365276</c:v>
                </c:pt>
                <c:pt idx="6">
                  <c:v>0.68806664261209716</c:v>
                </c:pt>
                <c:pt idx="7">
                  <c:v>0.72326649599376869</c:v>
                </c:pt>
                <c:pt idx="8">
                  <c:v>0.75825444007262188</c:v>
                </c:pt>
                <c:pt idx="9">
                  <c:v>0.79116910935092755</c:v>
                </c:pt>
                <c:pt idx="10">
                  <c:v>0.82314736860191406</c:v>
                </c:pt>
                <c:pt idx="11">
                  <c:v>0.85450135450135456</c:v>
                </c:pt>
                <c:pt idx="12">
                  <c:v>0.88475283929829396</c:v>
                </c:pt>
                <c:pt idx="13">
                  <c:v>0.91292245837700392</c:v>
                </c:pt>
                <c:pt idx="14">
                  <c:v>0.93900162081980276</c:v>
                </c:pt>
                <c:pt idx="15">
                  <c:v>0.95966277784459619</c:v>
                </c:pt>
                <c:pt idx="16">
                  <c:v>0.97987147987148004</c:v>
                </c:pt>
                <c:pt idx="17">
                  <c:v>1.0000000000000002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'Dados Curva Loc'!$AL$28</c:f>
              <c:strCache>
                <c:ptCount val="1"/>
                <c:pt idx="0">
                  <c:v>13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'Dados Curva Loc'!$AD$29:$AD$46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'Dados Curva Loc'!$AL$29:$AL$46</c:f>
              <c:numCache>
                <c:formatCode>0.0000</c:formatCode>
                <c:ptCount val="18"/>
                <c:pt idx="0">
                  <c:v>0.5444346879395805</c:v>
                </c:pt>
                <c:pt idx="1">
                  <c:v>0.62345950911623138</c:v>
                </c:pt>
                <c:pt idx="2">
                  <c:v>0.68303697096171867</c:v>
                </c:pt>
                <c:pt idx="3">
                  <c:v>0.72499003293127706</c:v>
                </c:pt>
                <c:pt idx="4">
                  <c:v>0.76378395410518263</c:v>
                </c:pt>
                <c:pt idx="5">
                  <c:v>0.79636203015975582</c:v>
                </c:pt>
                <c:pt idx="6">
                  <c:v>0.82696595052646205</c:v>
                </c:pt>
                <c:pt idx="7">
                  <c:v>0.85419438426870808</c:v>
                </c:pt>
                <c:pt idx="8">
                  <c:v>0.87332460028264269</c:v>
                </c:pt>
                <c:pt idx="9">
                  <c:v>0.89206105049831241</c:v>
                </c:pt>
                <c:pt idx="10">
                  <c:v>0.90974199530677058</c:v>
                </c:pt>
                <c:pt idx="11">
                  <c:v>0.92722093539249761</c:v>
                </c:pt>
                <c:pt idx="12">
                  <c:v>0.94203202000215525</c:v>
                </c:pt>
                <c:pt idx="13">
                  <c:v>0.95522337911697297</c:v>
                </c:pt>
                <c:pt idx="14">
                  <c:v>0.96807014194007301</c:v>
                </c:pt>
                <c:pt idx="15">
                  <c:v>0.98069236401660786</c:v>
                </c:pt>
                <c:pt idx="16">
                  <c:v>0.99041235596919863</c:v>
                </c:pt>
                <c:pt idx="17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'Dados Curva Loc'!$AM$28</c:f>
              <c:strCache>
                <c:ptCount val="1"/>
                <c:pt idx="0">
                  <c:v>14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'Dados Curva Loc'!$AD$29:$AD$46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'Dados Curva Loc'!$AM$29:$AM$46</c:f>
              <c:numCache>
                <c:formatCode>0.0000</c:formatCode>
                <c:ptCount val="18"/>
                <c:pt idx="0">
                  <c:v>0.25597471542543521</c:v>
                </c:pt>
                <c:pt idx="1">
                  <c:v>0.36125802590853123</c:v>
                </c:pt>
                <c:pt idx="2">
                  <c:v>0.4611789105599699</c:v>
                </c:pt>
                <c:pt idx="3">
                  <c:v>0.55581839554955037</c:v>
                </c:pt>
                <c:pt idx="4">
                  <c:v>0.63577983370710711</c:v>
                </c:pt>
                <c:pt idx="5">
                  <c:v>0.69261151571117641</c:v>
                </c:pt>
                <c:pt idx="6">
                  <c:v>0.74792060390770287</c:v>
                </c:pt>
                <c:pt idx="7">
                  <c:v>0.79359805066836486</c:v>
                </c:pt>
                <c:pt idx="8">
                  <c:v>0.82182455500831764</c:v>
                </c:pt>
                <c:pt idx="9">
                  <c:v>0.84771820384273511</c:v>
                </c:pt>
                <c:pt idx="10">
                  <c:v>0.87271964614530406</c:v>
                </c:pt>
                <c:pt idx="11">
                  <c:v>0.89429263418834015</c:v>
                </c:pt>
                <c:pt idx="12">
                  <c:v>0.91507355008170599</c:v>
                </c:pt>
                <c:pt idx="13">
                  <c:v>0.9357728886068386</c:v>
                </c:pt>
                <c:pt idx="14">
                  <c:v>0.95539114327006924</c:v>
                </c:pt>
                <c:pt idx="15">
                  <c:v>0.97439223942002173</c:v>
                </c:pt>
                <c:pt idx="16">
                  <c:v>0.98869087799663624</c:v>
                </c:pt>
                <c:pt idx="17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'Dados Curva Loc'!$AN$28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'Dados Curva Loc'!$AD$29:$AD$46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'Dados Curva Loc'!$AN$29:$AN$46</c:f>
              <c:numCache>
                <c:formatCode>#,##0.0000</c:formatCode>
                <c:ptCount val="18"/>
                <c:pt idx="0">
                  <c:v>0.39588543117809094</c:v>
                </c:pt>
                <c:pt idx="1">
                  <c:v>0.5805739391758642</c:v>
                </c:pt>
                <c:pt idx="2">
                  <c:v>0.66120460978613416</c:v>
                </c:pt>
                <c:pt idx="3">
                  <c:v>0.72147781692766744</c:v>
                </c:pt>
                <c:pt idx="4">
                  <c:v>0.76223201576124688</c:v>
                </c:pt>
                <c:pt idx="5">
                  <c:v>0.80287060047456893</c:v>
                </c:pt>
                <c:pt idx="6">
                  <c:v>0.8386361240373611</c:v>
                </c:pt>
                <c:pt idx="7">
                  <c:v>0.86682900936260998</c:v>
                </c:pt>
                <c:pt idx="8">
                  <c:v>0.88803090995436107</c:v>
                </c:pt>
                <c:pt idx="9">
                  <c:v>0.90876322410171939</c:v>
                </c:pt>
                <c:pt idx="10">
                  <c:v>0.92316825854018369</c:v>
                </c:pt>
                <c:pt idx="11">
                  <c:v>0.93730812963234356</c:v>
                </c:pt>
                <c:pt idx="12">
                  <c:v>0.94981464064718646</c:v>
                </c:pt>
                <c:pt idx="13">
                  <c:v>0.96131294404096657</c:v>
                </c:pt>
                <c:pt idx="14">
                  <c:v>0.97177885939438835</c:v>
                </c:pt>
                <c:pt idx="15">
                  <c:v>0.98222844443958968</c:v>
                </c:pt>
                <c:pt idx="16">
                  <c:v>0.99160128483519439</c:v>
                </c:pt>
                <c:pt idx="17">
                  <c:v>1.0000000000000004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068320"/>
        <c:axId val="641067776"/>
      </c:lineChart>
      <c:catAx>
        <c:axId val="64106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41067776"/>
        <c:crosses val="autoZero"/>
        <c:auto val="1"/>
        <c:lblAlgn val="ctr"/>
        <c:lblOffset val="100"/>
        <c:noMultiLvlLbl val="0"/>
      </c:catAx>
      <c:valAx>
        <c:axId val="6410677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400"/>
                  <a:t>Participações regionais acumuladas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4106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7059" cy="600448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059" cy="600448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XFD1048576"/>
    </sheetView>
  </sheetViews>
  <sheetFormatPr defaultRowHeight="12.75" x14ac:dyDescent="0.35"/>
  <cols>
    <col min="1" max="1" width="5.73046875" style="3" customWidth="1"/>
    <col min="2" max="2" width="68.3984375" style="2" bestFit="1" customWidth="1"/>
    <col min="3" max="16384" width="9.06640625" style="2"/>
  </cols>
  <sheetData>
    <row r="1" spans="1:2" ht="13.15" x14ac:dyDescent="0.35">
      <c r="A1" s="1" t="s">
        <v>84</v>
      </c>
    </row>
    <row r="3" spans="1:2" x14ac:dyDescent="0.35">
      <c r="A3" s="3">
        <v>1</v>
      </c>
      <c r="B3" s="2" t="s">
        <v>70</v>
      </c>
    </row>
    <row r="4" spans="1:2" x14ac:dyDescent="0.35">
      <c r="A4" s="3">
        <v>2</v>
      </c>
      <c r="B4" s="2" t="s">
        <v>71</v>
      </c>
    </row>
    <row r="5" spans="1:2" x14ac:dyDescent="0.35">
      <c r="A5" s="3" t="s">
        <v>64</v>
      </c>
      <c r="B5" s="2" t="s">
        <v>72</v>
      </c>
    </row>
    <row r="6" spans="1:2" x14ac:dyDescent="0.35">
      <c r="A6" s="3" t="s">
        <v>65</v>
      </c>
      <c r="B6" s="2" t="s">
        <v>73</v>
      </c>
    </row>
    <row r="7" spans="1:2" x14ac:dyDescent="0.35">
      <c r="A7" s="3">
        <v>4</v>
      </c>
      <c r="B7" s="2" t="s">
        <v>74</v>
      </c>
    </row>
    <row r="8" spans="1:2" x14ac:dyDescent="0.35">
      <c r="A8" s="3">
        <v>5</v>
      </c>
      <c r="B8" s="2" t="s">
        <v>75</v>
      </c>
    </row>
    <row r="9" spans="1:2" x14ac:dyDescent="0.35">
      <c r="A9" s="3">
        <v>6</v>
      </c>
      <c r="B9" s="2" t="s">
        <v>76</v>
      </c>
    </row>
    <row r="10" spans="1:2" x14ac:dyDescent="0.35">
      <c r="A10" s="3">
        <v>7</v>
      </c>
      <c r="B10" s="2" t="s">
        <v>77</v>
      </c>
    </row>
    <row r="11" spans="1:2" x14ac:dyDescent="0.35">
      <c r="A11" s="3">
        <v>8</v>
      </c>
      <c r="B11" s="2" t="s">
        <v>20</v>
      </c>
    </row>
    <row r="12" spans="1:2" x14ac:dyDescent="0.35">
      <c r="A12" s="3">
        <v>9</v>
      </c>
      <c r="B12" s="2" t="s">
        <v>78</v>
      </c>
    </row>
    <row r="13" spans="1:2" x14ac:dyDescent="0.35">
      <c r="A13" s="3">
        <v>10</v>
      </c>
      <c r="B13" s="2" t="s">
        <v>79</v>
      </c>
    </row>
    <row r="14" spans="1:2" x14ac:dyDescent="0.35">
      <c r="A14" s="3">
        <v>11</v>
      </c>
      <c r="B14" s="2" t="s">
        <v>80</v>
      </c>
    </row>
    <row r="15" spans="1:2" x14ac:dyDescent="0.35">
      <c r="A15" s="3">
        <v>12</v>
      </c>
      <c r="B15" s="2" t="s">
        <v>81</v>
      </c>
    </row>
    <row r="16" spans="1:2" x14ac:dyDescent="0.35">
      <c r="A16" s="3">
        <v>13</v>
      </c>
      <c r="B16" s="2" t="s">
        <v>82</v>
      </c>
    </row>
    <row r="17" spans="1:2" x14ac:dyDescent="0.35">
      <c r="A17" s="3">
        <v>14</v>
      </c>
      <c r="B17" s="2" t="s">
        <v>83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topLeftCell="B1" workbookViewId="0">
      <selection activeCell="B1" sqref="B1"/>
    </sheetView>
  </sheetViews>
  <sheetFormatPr defaultRowHeight="12.75" x14ac:dyDescent="0.35"/>
  <cols>
    <col min="1" max="1" width="27.59765625" style="2" hidden="1" customWidth="1"/>
    <col min="2" max="2" width="6.59765625" style="2" customWidth="1"/>
    <col min="3" max="3" width="13.73046875" style="2" bestFit="1" customWidth="1"/>
    <col min="4" max="5" width="10.1328125" style="2" bestFit="1" customWidth="1"/>
    <col min="6" max="15" width="10.1328125" style="2" customWidth="1"/>
    <col min="16" max="16" width="10.1328125" style="2" bestFit="1" customWidth="1"/>
    <col min="17" max="17" width="11.1328125" style="2" bestFit="1" customWidth="1"/>
    <col min="18" max="18" width="9.06640625" style="2"/>
    <col min="19" max="19" width="10.1328125" style="2" bestFit="1" customWidth="1"/>
    <col min="20" max="20" width="10.1328125" style="2" customWidth="1"/>
    <col min="21" max="21" width="9.06640625" style="2"/>
    <col min="22" max="22" width="13.86328125" style="2" bestFit="1" customWidth="1"/>
    <col min="23" max="24" width="10.59765625" style="2" bestFit="1" customWidth="1"/>
    <col min="25" max="34" width="10.1328125" style="2" customWidth="1"/>
    <col min="35" max="35" width="10.1328125" style="2" bestFit="1" customWidth="1"/>
    <col min="36" max="36" width="11.1328125" style="2" bestFit="1" customWidth="1"/>
    <col min="37" max="37" width="9.06640625" style="2"/>
    <col min="38" max="38" width="10.1328125" style="2" bestFit="1" customWidth="1"/>
    <col min="39" max="16384" width="9.06640625" style="2"/>
  </cols>
  <sheetData>
    <row r="1" spans="1:38" ht="13.15" x14ac:dyDescent="0.35">
      <c r="B1" s="4" t="s">
        <v>26</v>
      </c>
    </row>
    <row r="2" spans="1:38" x14ac:dyDescent="0.35">
      <c r="B2" s="5" t="s">
        <v>66</v>
      </c>
    </row>
    <row r="4" spans="1:38" s="6" customFormat="1" x14ac:dyDescent="0.35">
      <c r="B4" s="6" t="s">
        <v>27</v>
      </c>
      <c r="C4" s="16" t="s">
        <v>192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V4" s="16" t="s">
        <v>193</v>
      </c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8" s="6" customFormat="1" ht="12.75" hidden="1" customHeight="1" x14ac:dyDescent="0.35">
      <c r="C5" s="6" t="s">
        <v>18</v>
      </c>
      <c r="D5" s="6" t="s">
        <v>19</v>
      </c>
      <c r="E5" s="6" t="s">
        <v>20</v>
      </c>
      <c r="P5" s="6" t="s">
        <v>21</v>
      </c>
      <c r="Q5" s="6" t="s">
        <v>22</v>
      </c>
      <c r="V5" s="6" t="s">
        <v>18</v>
      </c>
      <c r="W5" s="6" t="s">
        <v>19</v>
      </c>
      <c r="X5" s="6" t="s">
        <v>20</v>
      </c>
      <c r="AI5" s="6" t="s">
        <v>21</v>
      </c>
      <c r="AJ5" s="6" t="s">
        <v>22</v>
      </c>
    </row>
    <row r="6" spans="1:38" s="6" customFormat="1" x14ac:dyDescent="0.35">
      <c r="C6" s="6">
        <v>1</v>
      </c>
      <c r="D6" s="6">
        <v>2</v>
      </c>
      <c r="E6" s="6" t="s">
        <v>64</v>
      </c>
      <c r="F6" s="6" t="s">
        <v>65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6">
        <v>13</v>
      </c>
      <c r="Q6" s="6">
        <v>14</v>
      </c>
      <c r="S6" s="6" t="s">
        <v>22</v>
      </c>
      <c r="V6" s="6">
        <v>1</v>
      </c>
      <c r="W6" s="6">
        <v>2</v>
      </c>
      <c r="X6" s="6" t="s">
        <v>64</v>
      </c>
      <c r="Y6" s="6" t="s">
        <v>65</v>
      </c>
      <c r="Z6" s="6">
        <v>4</v>
      </c>
      <c r="AA6" s="6">
        <v>5</v>
      </c>
      <c r="AB6" s="6">
        <v>6</v>
      </c>
      <c r="AC6" s="6">
        <v>7</v>
      </c>
      <c r="AD6" s="6">
        <v>8</v>
      </c>
      <c r="AE6" s="6">
        <v>9</v>
      </c>
      <c r="AF6" s="6">
        <v>10</v>
      </c>
      <c r="AG6" s="6">
        <v>11</v>
      </c>
      <c r="AH6" s="6">
        <v>12</v>
      </c>
      <c r="AI6" s="6">
        <v>13</v>
      </c>
      <c r="AJ6" s="6">
        <v>14</v>
      </c>
      <c r="AL6" s="6" t="s">
        <v>22</v>
      </c>
    </row>
    <row r="7" spans="1:38" x14ac:dyDescent="0.35">
      <c r="A7" s="2" t="s">
        <v>8</v>
      </c>
      <c r="B7" s="6">
        <v>1</v>
      </c>
      <c r="C7" s="7">
        <f>LARGE('Participações regionais'!$D$7:$D$24,'Dados Curva Loc'!$B7)</f>
        <v>0.14956112773090993</v>
      </c>
      <c r="D7" s="7">
        <f>LARGE('Participações regionais'!$E$7:$E$24,'Dados Curva Loc'!$B7)</f>
        <v>0.42947942756629637</v>
      </c>
      <c r="E7" s="7">
        <f>LARGE('Participações regionais'!$F$7:$F$24,'Dados Curva Loc'!$B7)</f>
        <v>0.45802844397454384</v>
      </c>
      <c r="F7" s="7">
        <f>LARGE('Participações regionais'!$G$7:$G$24,'Dados Curva Loc'!$B7)</f>
        <v>1</v>
      </c>
      <c r="G7" s="7">
        <f>LARGE('Participações regionais'!$H$7:$H$24,'Dados Curva Loc'!$B7)</f>
        <v>0.26404554419048387</v>
      </c>
      <c r="H7" s="7">
        <f>LARGE('Participações regionais'!$I$7:$I$24,'Dados Curva Loc'!$B7)</f>
        <v>0.48254327251240353</v>
      </c>
      <c r="I7" s="7">
        <f>LARGE('Participações regionais'!$J$7:$J$24,'Dados Curva Loc'!$B7)</f>
        <v>0.56006424472632454</v>
      </c>
      <c r="J7" s="7">
        <f>LARGE('Participações regionais'!$K$7:$K$24,'Dados Curva Loc'!$B7)</f>
        <v>0.41237280140171167</v>
      </c>
      <c r="K7" s="7">
        <f>LARGE('Participações regionais'!$L$7:$L$24,'Dados Curva Loc'!$B7)</f>
        <v>0.41210393924001348</v>
      </c>
      <c r="L7" s="7">
        <f>LARGE('Participações regionais'!$M$7:$M$24,'Dados Curva Loc'!$B7)</f>
        <v>0.50255422339299338</v>
      </c>
      <c r="M7" s="7">
        <f>LARGE('Participações regionais'!$N$7:$N$24,'Dados Curva Loc'!$B7)</f>
        <v>0.62540364150670114</v>
      </c>
      <c r="N7" s="7">
        <f>LARGE('Participações regionais'!$O$7:$O$24,'Dados Curva Loc'!$B7)</f>
        <v>0.54323725055432359</v>
      </c>
      <c r="O7" s="7">
        <f>LARGE('Participações regionais'!$P$7:$P$24,'Dados Curva Loc'!$B7)</f>
        <v>0.34697284697284697</v>
      </c>
      <c r="P7" s="7">
        <f>LARGE('Participações regionais'!$Q$7:$Q$24,'Dados Curva Loc'!$B7)</f>
        <v>0.5444346879395805</v>
      </c>
      <c r="Q7" s="7">
        <f>LARGE('Participações regionais'!$R$7:$R$24,'Dados Curva Loc'!$B7)</f>
        <v>0.25597471542543521</v>
      </c>
      <c r="S7" s="7">
        <f>LARGE('Participações regionais'!$T$7:$T$24,'Dados Curva Loc'!$B7)</f>
        <v>0.39588543117809094</v>
      </c>
      <c r="T7" s="7"/>
      <c r="U7" s="6">
        <v>1</v>
      </c>
      <c r="V7" s="7">
        <f>C7</f>
        <v>0.14956112773090993</v>
      </c>
      <c r="W7" s="7">
        <f t="shared" ref="W7:AL7" si="0">D7</f>
        <v>0.42947942756629637</v>
      </c>
      <c r="X7" s="7">
        <f t="shared" si="0"/>
        <v>0.45802844397454384</v>
      </c>
      <c r="Y7" s="7">
        <f t="shared" si="0"/>
        <v>1</v>
      </c>
      <c r="Z7" s="7">
        <f t="shared" si="0"/>
        <v>0.26404554419048387</v>
      </c>
      <c r="AA7" s="7">
        <f t="shared" si="0"/>
        <v>0.48254327251240353</v>
      </c>
      <c r="AB7" s="7">
        <f t="shared" si="0"/>
        <v>0.56006424472632454</v>
      </c>
      <c r="AC7" s="7">
        <f t="shared" si="0"/>
        <v>0.41237280140171167</v>
      </c>
      <c r="AD7" s="7">
        <f t="shared" si="0"/>
        <v>0.41210393924001348</v>
      </c>
      <c r="AE7" s="7">
        <f t="shared" si="0"/>
        <v>0.50255422339299338</v>
      </c>
      <c r="AF7" s="7">
        <f t="shared" si="0"/>
        <v>0.62540364150670114</v>
      </c>
      <c r="AG7" s="7">
        <f t="shared" si="0"/>
        <v>0.54323725055432359</v>
      </c>
      <c r="AH7" s="7">
        <f t="shared" si="0"/>
        <v>0.34697284697284697</v>
      </c>
      <c r="AI7" s="7">
        <f t="shared" si="0"/>
        <v>0.5444346879395805</v>
      </c>
      <c r="AJ7" s="7">
        <f t="shared" si="0"/>
        <v>0.25597471542543521</v>
      </c>
      <c r="AK7" s="7"/>
      <c r="AL7" s="7">
        <f t="shared" si="0"/>
        <v>0.39588543117809094</v>
      </c>
    </row>
    <row r="8" spans="1:38" x14ac:dyDescent="0.35">
      <c r="A8" s="2" t="s">
        <v>13</v>
      </c>
      <c r="B8" s="6">
        <v>2</v>
      </c>
      <c r="C8" s="7">
        <f>LARGE('Participações regionais'!$D$7:$D$24,'Dados Curva Loc'!$B8)</f>
        <v>0.14490961848719006</v>
      </c>
      <c r="D8" s="7">
        <f>LARGE('Participações regionais'!$E$7:$E$24,'Dados Curva Loc'!$B8)</f>
        <v>0.32761505076190656</v>
      </c>
      <c r="E8" s="7">
        <f>LARGE('Participações regionais'!$F$7:$F$24,'Dados Curva Loc'!$B8)</f>
        <v>0.36671199296371815</v>
      </c>
      <c r="F8" s="7">
        <f>LARGE('Participações regionais'!$G$7:$G$24,'Dados Curva Loc'!$B8)</f>
        <v>0</v>
      </c>
      <c r="G8" s="7">
        <f>LARGE('Participações regionais'!$H$7:$H$24,'Dados Curva Loc'!$B8)</f>
        <v>0.21689709393508647</v>
      </c>
      <c r="H8" s="7">
        <f>LARGE('Participações regionais'!$I$7:$I$24,'Dados Curva Loc'!$B8)</f>
        <v>8.9397597726091876E-2</v>
      </c>
      <c r="I8" s="7">
        <f>LARGE('Participações regionais'!$J$7:$J$24,'Dados Curva Loc'!$B8)</f>
        <v>7.0506554080268638E-2</v>
      </c>
      <c r="J8" s="7">
        <f>LARGE('Participações regionais'!$K$7:$K$24,'Dados Curva Loc'!$B8)</f>
        <v>9.8685895275961985E-2</v>
      </c>
      <c r="K8" s="7">
        <f>LARGE('Participações regionais'!$L$7:$L$24,'Dados Curva Loc'!$B8)</f>
        <v>0.14983772800963593</v>
      </c>
      <c r="L8" s="7">
        <f>LARGE('Participações regionais'!$M$7:$M$24,'Dados Curva Loc'!$B8)</f>
        <v>0.11895295305152762</v>
      </c>
      <c r="M8" s="7">
        <f>LARGE('Participações regionais'!$N$7:$N$24,'Dados Curva Loc'!$B8)</f>
        <v>7.1948299806592883E-2</v>
      </c>
      <c r="N8" s="7">
        <f>LARGE('Participações regionais'!$O$7:$O$24,'Dados Curva Loc'!$B8)</f>
        <v>7.2062084257206199E-2</v>
      </c>
      <c r="O8" s="7">
        <f>LARGE('Participações regionais'!$P$7:$P$24,'Dados Curva Loc'!$B8)</f>
        <v>7.6155621610167062E-2</v>
      </c>
      <c r="P8" s="7">
        <f>LARGE('Participações regionais'!$Q$7:$Q$24,'Dados Curva Loc'!$B8)</f>
        <v>7.902482117665087E-2</v>
      </c>
      <c r="Q8" s="7">
        <f>LARGE('Participações regionais'!$R$7:$R$24,'Dados Curva Loc'!$B8)</f>
        <v>0.10528331048309604</v>
      </c>
      <c r="S8" s="7">
        <f>LARGE('Participações regionais'!$T$7:$T$24,'Dados Curva Loc'!$B8)</f>
        <v>0.18468850799777331</v>
      </c>
      <c r="T8" s="7"/>
      <c r="U8" s="6">
        <v>2</v>
      </c>
      <c r="V8" s="7">
        <f>+V7+C8</f>
        <v>0.29447074621809999</v>
      </c>
      <c r="W8" s="7">
        <f t="shared" ref="W8:W24" si="1">+W7+D8</f>
        <v>0.75709447832820298</v>
      </c>
      <c r="X8" s="7">
        <f t="shared" ref="X8:X24" si="2">+X7+E8</f>
        <v>0.82474043693826204</v>
      </c>
      <c r="Y8" s="7">
        <f t="shared" ref="Y8:Y24" si="3">+Y7+F8</f>
        <v>1</v>
      </c>
      <c r="Z8" s="7">
        <f t="shared" ref="Z8:Z24" si="4">+Z7+G8</f>
        <v>0.48094263812557037</v>
      </c>
      <c r="AA8" s="7">
        <f t="shared" ref="AA8:AA24" si="5">+AA7+H8</f>
        <v>0.57194087023849538</v>
      </c>
      <c r="AB8" s="7">
        <f t="shared" ref="AB8:AB24" si="6">+AB7+I8</f>
        <v>0.63057079880659317</v>
      </c>
      <c r="AC8" s="7">
        <f t="shared" ref="AC8:AC24" si="7">+AC7+J8</f>
        <v>0.51105869667767367</v>
      </c>
      <c r="AD8" s="7">
        <f t="shared" ref="AD8:AD24" si="8">+AD7+K8</f>
        <v>0.56194166724964945</v>
      </c>
      <c r="AE8" s="7">
        <f t="shared" ref="AE8:AE24" si="9">+AE7+L8</f>
        <v>0.62150717644452103</v>
      </c>
      <c r="AF8" s="7">
        <f t="shared" ref="AF8:AF24" si="10">+AF7+M8</f>
        <v>0.69735194131329403</v>
      </c>
      <c r="AG8" s="7">
        <f t="shared" ref="AG8:AG24" si="11">+AG7+N8</f>
        <v>0.61529933481152976</v>
      </c>
      <c r="AH8" s="7">
        <f t="shared" ref="AH8:AH24" si="12">+AH7+O8</f>
        <v>0.42312846858301401</v>
      </c>
      <c r="AI8" s="7">
        <f t="shared" ref="AI8:AI24" si="13">+AI7+P8</f>
        <v>0.62345950911623138</v>
      </c>
      <c r="AJ8" s="7">
        <f t="shared" ref="AJ8:AJ24" si="14">+AJ7+Q8</f>
        <v>0.36125802590853123</v>
      </c>
      <c r="AL8" s="7">
        <f>+AL7+S8</f>
        <v>0.5805739391758642</v>
      </c>
    </row>
    <row r="9" spans="1:38" x14ac:dyDescent="0.35">
      <c r="A9" s="2" t="s">
        <v>0</v>
      </c>
      <c r="B9" s="6">
        <v>3</v>
      </c>
      <c r="C9" s="7">
        <f>LARGE('Participações regionais'!$D$7:$D$24,'Dados Curva Loc'!$B9)</f>
        <v>0.11408806408080263</v>
      </c>
      <c r="D9" s="7">
        <f>LARGE('Participações regionais'!$E$7:$E$24,'Dados Curva Loc'!$B9)</f>
        <v>9.128180983882378E-2</v>
      </c>
      <c r="E9" s="7">
        <f>LARGE('Participações regionais'!$F$7:$F$24,'Dados Curva Loc'!$B9)</f>
        <v>0.17525956306173809</v>
      </c>
      <c r="F9" s="7">
        <f>LARGE('Participações regionais'!$G$7:$G$24,'Dados Curva Loc'!$B9)</f>
        <v>0</v>
      </c>
      <c r="G9" s="7">
        <f>LARGE('Participações regionais'!$H$7:$H$24,'Dados Curva Loc'!$B9)</f>
        <v>0.14997900692101551</v>
      </c>
      <c r="H9" s="7">
        <f>LARGE('Participações regionais'!$I$7:$I$24,'Dados Curva Loc'!$B9)</f>
        <v>7.5104169850341795E-2</v>
      </c>
      <c r="I9" s="7">
        <f>LARGE('Participações regionais'!$J$7:$J$24,'Dados Curva Loc'!$B9)</f>
        <v>5.2890645604155122E-2</v>
      </c>
      <c r="J9" s="7">
        <f>LARGE('Participações regionais'!$K$7:$K$24,'Dados Curva Loc'!$B9)</f>
        <v>6.3117460745333226E-2</v>
      </c>
      <c r="K9" s="7">
        <f>LARGE('Participações regionais'!$L$7:$L$24,'Dados Curva Loc'!$B9)</f>
        <v>7.4350075584985201E-2</v>
      </c>
      <c r="L9" s="7">
        <f>LARGE('Participações regionais'!$M$7:$M$24,'Dados Curva Loc'!$B9)</f>
        <v>5.9301066003594367E-2</v>
      </c>
      <c r="M9" s="7">
        <f>LARGE('Participações regionais'!$N$7:$N$24,'Dados Curva Loc'!$B9)</f>
        <v>4.542085218413721E-2</v>
      </c>
      <c r="N9" s="7">
        <f>LARGE('Participações regionais'!$O$7:$O$24,'Dados Curva Loc'!$B9)</f>
        <v>5.8758314855875821E-2</v>
      </c>
      <c r="O9" s="7">
        <f>LARGE('Participações regionais'!$P$7:$P$24,'Dados Curva Loc'!$B9)</f>
        <v>6.5548701912338275E-2</v>
      </c>
      <c r="P9" s="7">
        <f>LARGE('Participações regionais'!$Q$7:$Q$24,'Dados Curva Loc'!$B9)</f>
        <v>5.9577461845487283E-2</v>
      </c>
      <c r="Q9" s="7">
        <f>LARGE('Participações regionais'!$R$7:$R$24,'Dados Curva Loc'!$B9)</f>
        <v>9.9920884651438655E-2</v>
      </c>
      <c r="S9" s="7">
        <f>LARGE('Participações regionais'!$T$7:$T$24,'Dados Curva Loc'!$B9)</f>
        <v>8.0630670610269906E-2</v>
      </c>
      <c r="T9" s="7"/>
      <c r="U9" s="6">
        <v>3</v>
      </c>
      <c r="V9" s="7">
        <f t="shared" ref="V9:V24" si="15">+V8+C9</f>
        <v>0.40855881029890262</v>
      </c>
      <c r="W9" s="7">
        <f t="shared" si="1"/>
        <v>0.8483762881670267</v>
      </c>
      <c r="X9" s="7">
        <f t="shared" si="2"/>
        <v>1.0000000000000002</v>
      </c>
      <c r="Y9" s="7">
        <f t="shared" si="3"/>
        <v>1</v>
      </c>
      <c r="Z9" s="7">
        <f t="shared" si="4"/>
        <v>0.63092164504658588</v>
      </c>
      <c r="AA9" s="7">
        <f t="shared" si="5"/>
        <v>0.64704504008883723</v>
      </c>
      <c r="AB9" s="7">
        <f t="shared" si="6"/>
        <v>0.6834614444107483</v>
      </c>
      <c r="AC9" s="7">
        <f t="shared" si="7"/>
        <v>0.57417615742300687</v>
      </c>
      <c r="AD9" s="7">
        <f t="shared" si="8"/>
        <v>0.63629174283463463</v>
      </c>
      <c r="AE9" s="7">
        <f t="shared" si="9"/>
        <v>0.68080824244811544</v>
      </c>
      <c r="AF9" s="7">
        <f t="shared" si="10"/>
        <v>0.74277279349743119</v>
      </c>
      <c r="AG9" s="7">
        <f t="shared" si="11"/>
        <v>0.67405764966740556</v>
      </c>
      <c r="AH9" s="7">
        <f t="shared" si="12"/>
        <v>0.48867717049535231</v>
      </c>
      <c r="AI9" s="7">
        <f t="shared" si="13"/>
        <v>0.68303697096171867</v>
      </c>
      <c r="AJ9" s="7">
        <f t="shared" si="14"/>
        <v>0.4611789105599699</v>
      </c>
      <c r="AL9" s="7">
        <f t="shared" ref="AL9:AL24" si="16">+AL8+S9</f>
        <v>0.66120460978613416</v>
      </c>
    </row>
    <row r="10" spans="1:38" x14ac:dyDescent="0.35">
      <c r="A10" s="2" t="s">
        <v>2</v>
      </c>
      <c r="B10" s="6">
        <v>4</v>
      </c>
      <c r="C10" s="7">
        <f>LARGE('Participações regionais'!$D$7:$D$24,'Dados Curva Loc'!$B10)</f>
        <v>0.10921392489922357</v>
      </c>
      <c r="D10" s="7">
        <f>LARGE('Participações regionais'!$E$7:$E$24,'Dados Curva Loc'!$B10)</f>
        <v>4.8035007552148061E-2</v>
      </c>
      <c r="E10" s="7">
        <f>LARGE('Participações regionais'!$F$7:$F$24,'Dados Curva Loc'!$B10)</f>
        <v>0</v>
      </c>
      <c r="F10" s="7">
        <f>LARGE('Participações regionais'!$G$7:$G$24,'Dados Curva Loc'!$B10)</f>
        <v>0</v>
      </c>
      <c r="G10" s="7">
        <f>LARGE('Participações regionais'!$H$7:$H$24,'Dados Curva Loc'!$B10)</f>
        <v>0.10837743316625303</v>
      </c>
      <c r="H10" s="7">
        <f>LARGE('Participações regionais'!$I$7:$I$24,'Dados Curva Loc'!$B10)</f>
        <v>4.4999337795572393E-2</v>
      </c>
      <c r="I10" s="7">
        <f>LARGE('Participações regionais'!$J$7:$J$24,'Dados Curva Loc'!$B10)</f>
        <v>4.6389933185710518E-2</v>
      </c>
      <c r="J10" s="7">
        <f>LARGE('Participações regionais'!$K$7:$K$24,'Dados Curva Loc'!$B10)</f>
        <v>6.2870364130556855E-2</v>
      </c>
      <c r="K10" s="7">
        <f>LARGE('Participações regionais'!$L$7:$L$24,'Dados Curva Loc'!$B10)</f>
        <v>6.9614227618784011E-2</v>
      </c>
      <c r="L10" s="7">
        <f>LARGE('Participações regionais'!$M$7:$M$24,'Dados Curva Loc'!$B10)</f>
        <v>5.1102932125360052E-2</v>
      </c>
      <c r="M10" s="7">
        <f>LARGE('Participações regionais'!$N$7:$N$24,'Dados Curva Loc'!$B10)</f>
        <v>4.0500472867622629E-2</v>
      </c>
      <c r="N10" s="7">
        <f>LARGE('Participações regionais'!$O$7:$O$24,'Dados Curva Loc'!$B10)</f>
        <v>3.7694013303769397E-2</v>
      </c>
      <c r="O10" s="7">
        <f>LARGE('Participações regionais'!$P$7:$P$24,'Dados Curva Loc'!$B10)</f>
        <v>6.4635200998837364E-2</v>
      </c>
      <c r="P10" s="7">
        <f>LARGE('Participações regionais'!$Q$7:$Q$24,'Dados Curva Loc'!$B10)</f>
        <v>4.1953061969558336E-2</v>
      </c>
      <c r="Q10" s="7">
        <f>LARGE('Participações regionais'!$R$7:$R$24,'Dados Curva Loc'!$B10)</f>
        <v>9.4639484989580511E-2</v>
      </c>
      <c r="S10" s="7">
        <f>LARGE('Participações regionais'!$T$7:$T$24,'Dados Curva Loc'!$B10)</f>
        <v>6.0273207141533308E-2</v>
      </c>
      <c r="T10" s="7"/>
      <c r="U10" s="6">
        <v>4</v>
      </c>
      <c r="V10" s="7">
        <f t="shared" si="15"/>
        <v>0.51777273519812617</v>
      </c>
      <c r="W10" s="7">
        <f t="shared" si="1"/>
        <v>0.89641129571917477</v>
      </c>
      <c r="X10" s="7">
        <f t="shared" si="2"/>
        <v>1.0000000000000002</v>
      </c>
      <c r="Y10" s="7">
        <f t="shared" si="3"/>
        <v>1</v>
      </c>
      <c r="Z10" s="7">
        <f t="shared" si="4"/>
        <v>0.73929907821283891</v>
      </c>
      <c r="AA10" s="7">
        <f t="shared" si="5"/>
        <v>0.69204437788440964</v>
      </c>
      <c r="AB10" s="7">
        <f t="shared" si="6"/>
        <v>0.72985137759645879</v>
      </c>
      <c r="AC10" s="7">
        <f t="shared" si="7"/>
        <v>0.63704652155356367</v>
      </c>
      <c r="AD10" s="7">
        <f t="shared" si="8"/>
        <v>0.70590597045341863</v>
      </c>
      <c r="AE10" s="7">
        <f t="shared" si="9"/>
        <v>0.73191117457347554</v>
      </c>
      <c r="AF10" s="7">
        <f t="shared" si="10"/>
        <v>0.78327326636505379</v>
      </c>
      <c r="AG10" s="7">
        <f t="shared" si="11"/>
        <v>0.71175166297117498</v>
      </c>
      <c r="AH10" s="7">
        <f t="shared" si="12"/>
        <v>0.55331237149418966</v>
      </c>
      <c r="AI10" s="7">
        <f t="shared" si="13"/>
        <v>0.72499003293127706</v>
      </c>
      <c r="AJ10" s="7">
        <f t="shared" si="14"/>
        <v>0.55581839554955037</v>
      </c>
      <c r="AL10" s="7">
        <f t="shared" si="16"/>
        <v>0.72147781692766744</v>
      </c>
    </row>
    <row r="11" spans="1:38" x14ac:dyDescent="0.35">
      <c r="A11" s="2" t="s">
        <v>10</v>
      </c>
      <c r="B11" s="6">
        <v>5</v>
      </c>
      <c r="C11" s="7">
        <f>LARGE('Participações regionais'!$D$7:$D$24,'Dados Curva Loc'!$B11)</f>
        <v>8.5268098461523112E-2</v>
      </c>
      <c r="D11" s="7">
        <f>LARGE('Participações regionais'!$E$7:$E$24,'Dados Curva Loc'!$B11)</f>
        <v>4.2987495937135536E-2</v>
      </c>
      <c r="E11" s="7">
        <f>LARGE('Participações regionais'!$F$7:$F$24,'Dados Curva Loc'!$B11)</f>
        <v>0</v>
      </c>
      <c r="F11" s="7">
        <f>LARGE('Participações regionais'!$G$7:$G$24,'Dados Curva Loc'!$B11)</f>
        <v>0</v>
      </c>
      <c r="G11" s="7">
        <f>LARGE('Participações regionais'!$H$7:$H$24,'Dados Curva Loc'!$B11)</f>
        <v>9.5576948934018427E-2</v>
      </c>
      <c r="H11" s="7">
        <f>LARGE('Participações regionais'!$I$7:$I$24,'Dados Curva Loc'!$B11)</f>
        <v>4.2411646647717426E-2</v>
      </c>
      <c r="I11" s="7">
        <f>LARGE('Participações regionais'!$J$7:$J$24,'Dados Curva Loc'!$B11)</f>
        <v>3.749246779151412E-2</v>
      </c>
      <c r="J11" s="7">
        <f>LARGE('Participações regionais'!$K$7:$K$24,'Dados Curva Loc'!$B11)</f>
        <v>5.2999977536671371E-2</v>
      </c>
      <c r="K11" s="7">
        <f>LARGE('Participações regionais'!$L$7:$L$24,'Dados Curva Loc'!$B11)</f>
        <v>5.5704765351964447E-2</v>
      </c>
      <c r="L11" s="7">
        <f>LARGE('Participações regionais'!$M$7:$M$24,'Dados Curva Loc'!$B11)</f>
        <v>4.8616411039168861E-2</v>
      </c>
      <c r="M11" s="7">
        <f>LARGE('Participações regionais'!$N$7:$N$24,'Dados Curva Loc'!$B11)</f>
        <v>3.7543985209041571E-2</v>
      </c>
      <c r="N11" s="7">
        <f>LARGE('Participações regionais'!$O$7:$O$24,'Dados Curva Loc'!$B11)</f>
        <v>3.5476718403547665E-2</v>
      </c>
      <c r="O11" s="7">
        <f>LARGE('Participações regionais'!$P$7:$P$24,'Dados Curva Loc'!$B11)</f>
        <v>5.7682284955012229E-2</v>
      </c>
      <c r="P11" s="7">
        <f>LARGE('Participações regionais'!$Q$7:$Q$24,'Dados Curva Loc'!$B11)</f>
        <v>3.8793921173905579E-2</v>
      </c>
      <c r="Q11" s="7">
        <f>LARGE('Participações regionais'!$R$7:$R$24,'Dados Curva Loc'!$B11)</f>
        <v>7.9961438157556783E-2</v>
      </c>
      <c r="S11" s="7">
        <f>LARGE('Participações regionais'!$T$7:$T$24,'Dados Curva Loc'!$B11)</f>
        <v>4.0754198833579468E-2</v>
      </c>
      <c r="T11" s="7"/>
      <c r="U11" s="6">
        <v>5</v>
      </c>
      <c r="V11" s="7">
        <f t="shared" si="15"/>
        <v>0.60304083365964933</v>
      </c>
      <c r="W11" s="7">
        <f t="shared" si="1"/>
        <v>0.93939879165631035</v>
      </c>
      <c r="X11" s="7">
        <f t="shared" si="2"/>
        <v>1.0000000000000002</v>
      </c>
      <c r="Y11" s="7">
        <f t="shared" si="3"/>
        <v>1</v>
      </c>
      <c r="Z11" s="7">
        <f t="shared" si="4"/>
        <v>0.83487602714685738</v>
      </c>
      <c r="AA11" s="7">
        <f t="shared" si="5"/>
        <v>0.73445602453212711</v>
      </c>
      <c r="AB11" s="7">
        <f t="shared" si="6"/>
        <v>0.76734384538797296</v>
      </c>
      <c r="AC11" s="7">
        <f t="shared" si="7"/>
        <v>0.69004649909023508</v>
      </c>
      <c r="AD11" s="7">
        <f t="shared" si="8"/>
        <v>0.76161073580538308</v>
      </c>
      <c r="AE11" s="7">
        <f t="shared" si="9"/>
        <v>0.78052758561264435</v>
      </c>
      <c r="AF11" s="7">
        <f t="shared" si="10"/>
        <v>0.82081725157409535</v>
      </c>
      <c r="AG11" s="7">
        <f t="shared" si="11"/>
        <v>0.74722838137472269</v>
      </c>
      <c r="AH11" s="7">
        <f t="shared" si="12"/>
        <v>0.61099465644920192</v>
      </c>
      <c r="AI11" s="7">
        <f t="shared" si="13"/>
        <v>0.76378395410518263</v>
      </c>
      <c r="AJ11" s="7">
        <f t="shared" si="14"/>
        <v>0.63577983370710711</v>
      </c>
      <c r="AL11" s="7">
        <f t="shared" si="16"/>
        <v>0.76223201576124688</v>
      </c>
    </row>
    <row r="12" spans="1:38" x14ac:dyDescent="0.35">
      <c r="A12" s="2" t="s">
        <v>4</v>
      </c>
      <c r="B12" s="6">
        <v>6</v>
      </c>
      <c r="C12" s="7">
        <f>LARGE('Participações regionais'!$D$7:$D$24,'Dados Curva Loc'!$B12)</f>
        <v>8.470008002193842E-2</v>
      </c>
      <c r="D12" s="7">
        <f>LARGE('Participações regionais'!$E$7:$E$24,'Dados Curva Loc'!$B12)</f>
        <v>4.0731411200122365E-2</v>
      </c>
      <c r="E12" s="7">
        <f>LARGE('Participações regionais'!$F$7:$F$24,'Dados Curva Loc'!$B12)</f>
        <v>0</v>
      </c>
      <c r="F12" s="7">
        <f>LARGE('Participações regionais'!$G$7:$G$24,'Dados Curva Loc'!$B12)</f>
        <v>0</v>
      </c>
      <c r="G12" s="7">
        <f>LARGE('Participações regionais'!$H$7:$H$24,'Dados Curva Loc'!$B12)</f>
        <v>6.3196469933825009E-2</v>
      </c>
      <c r="H12" s="7">
        <f>LARGE('Participações regionais'!$I$7:$I$24,'Dados Curva Loc'!$B12)</f>
        <v>3.9212689874384914E-2</v>
      </c>
      <c r="I12" s="7">
        <f>LARGE('Participações regionais'!$J$7:$J$24,'Dados Curva Loc'!$B12)</f>
        <v>3.2915821675705316E-2</v>
      </c>
      <c r="J12" s="7">
        <f>LARGE('Participações regionais'!$K$7:$K$24,'Dados Curva Loc'!$B12)</f>
        <v>3.4665408720264163E-2</v>
      </c>
      <c r="K12" s="7">
        <f>LARGE('Participações regionais'!$L$7:$L$24,'Dados Curva Loc'!$B12)</f>
        <v>3.402388911363298E-2</v>
      </c>
      <c r="L12" s="7">
        <f>LARGE('Participações regionais'!$M$7:$M$24,'Dados Curva Loc'!$B12)</f>
        <v>2.9425884438317045E-2</v>
      </c>
      <c r="M12" s="7">
        <f>LARGE('Participações regionais'!$N$7:$N$24,'Dados Curva Loc'!$B12)</f>
        <v>2.9117569375218328E-2</v>
      </c>
      <c r="N12" s="7">
        <f>LARGE('Participações regionais'!$O$7:$O$24,'Dados Curva Loc'!$B12)</f>
        <v>3.4368070953436802E-2</v>
      </c>
      <c r="O12" s="7">
        <f>LARGE('Participações regionais'!$P$7:$P$24,'Dados Curva Loc'!$B12)</f>
        <v>4.1748996294450842E-2</v>
      </c>
      <c r="P12" s="7">
        <f>LARGE('Participações regionais'!$Q$7:$Q$24,'Dados Curva Loc'!$B12)</f>
        <v>3.2578076054573232E-2</v>
      </c>
      <c r="Q12" s="7">
        <f>LARGE('Participações regionais'!$R$7:$R$24,'Dados Curva Loc'!$B12)</f>
        <v>5.6831682004069323E-2</v>
      </c>
      <c r="S12" s="7">
        <f>LARGE('Participações regionais'!$T$7:$T$24,'Dados Curva Loc'!$B12)</f>
        <v>4.0638584713322018E-2</v>
      </c>
      <c r="T12" s="7"/>
      <c r="U12" s="6">
        <v>6</v>
      </c>
      <c r="V12" s="7">
        <f t="shared" si="15"/>
        <v>0.68774091368158774</v>
      </c>
      <c r="W12" s="7">
        <f t="shared" si="1"/>
        <v>0.98013020285643271</v>
      </c>
      <c r="X12" s="7">
        <f t="shared" si="2"/>
        <v>1.0000000000000002</v>
      </c>
      <c r="Y12" s="7">
        <f t="shared" si="3"/>
        <v>1</v>
      </c>
      <c r="Z12" s="7">
        <f t="shared" si="4"/>
        <v>0.89807249708068237</v>
      </c>
      <c r="AA12" s="7">
        <f t="shared" si="5"/>
        <v>0.77366871440651197</v>
      </c>
      <c r="AB12" s="7">
        <f t="shared" si="6"/>
        <v>0.80025966706367824</v>
      </c>
      <c r="AC12" s="7">
        <f t="shared" si="7"/>
        <v>0.72471190781049921</v>
      </c>
      <c r="AD12" s="7">
        <f t="shared" si="8"/>
        <v>0.79563462491901604</v>
      </c>
      <c r="AE12" s="7">
        <f t="shared" si="9"/>
        <v>0.80995347005096141</v>
      </c>
      <c r="AF12" s="7">
        <f t="shared" si="10"/>
        <v>0.84993482094931372</v>
      </c>
      <c r="AG12" s="7">
        <f t="shared" si="11"/>
        <v>0.78159645232815955</v>
      </c>
      <c r="AH12" s="7">
        <f t="shared" si="12"/>
        <v>0.65274365274365276</v>
      </c>
      <c r="AI12" s="7">
        <f t="shared" si="13"/>
        <v>0.79636203015975582</v>
      </c>
      <c r="AJ12" s="7">
        <f t="shared" si="14"/>
        <v>0.69261151571117641</v>
      </c>
      <c r="AL12" s="7">
        <f t="shared" si="16"/>
        <v>0.80287060047456893</v>
      </c>
    </row>
    <row r="13" spans="1:38" x14ac:dyDescent="0.35">
      <c r="A13" s="2" t="s">
        <v>5</v>
      </c>
      <c r="B13" s="6">
        <v>7</v>
      </c>
      <c r="C13" s="7">
        <f>LARGE('Participações regionais'!$D$7:$D$24,'Dados Curva Loc'!$B13)</f>
        <v>6.8503439944637978E-2</v>
      </c>
      <c r="D13" s="7">
        <f>LARGE('Participações regionais'!$E$7:$E$24,'Dados Curva Loc'!$B13)</f>
        <v>1.9869797143567292E-2</v>
      </c>
      <c r="E13" s="7">
        <f>LARGE('Participações regionais'!$F$7:$F$24,'Dados Curva Loc'!$B13)</f>
        <v>0</v>
      </c>
      <c r="F13" s="7">
        <f>LARGE('Participações regionais'!$G$7:$G$24,'Dados Curva Loc'!$B13)</f>
        <v>0</v>
      </c>
      <c r="G13" s="7">
        <f>LARGE('Participações regionais'!$H$7:$H$24,'Dados Curva Loc'!$B13)</f>
        <v>5.0775254121197287E-2</v>
      </c>
      <c r="H13" s="7">
        <f>LARGE('Participações regionais'!$I$7:$I$24,'Dados Curva Loc'!$B13)</f>
        <v>3.7827154456635793E-2</v>
      </c>
      <c r="I13" s="7">
        <f>LARGE('Participações regionais'!$J$7:$J$24,'Dados Curva Loc'!$B13)</f>
        <v>2.7130633767222426E-2</v>
      </c>
      <c r="J13" s="7">
        <f>LARGE('Participações regionais'!$K$7:$K$24,'Dados Curva Loc'!$B13)</f>
        <v>3.4539614080014366E-2</v>
      </c>
      <c r="K13" s="7">
        <f>LARGE('Participações regionais'!$L$7:$L$24,'Dados Curva Loc'!$B13)</f>
        <v>3.3853556752613534E-2</v>
      </c>
      <c r="L13" s="7">
        <f>LARGE('Participações regionais'!$M$7:$M$24,'Dados Curva Loc'!$B13)</f>
        <v>2.7025529924419606E-2</v>
      </c>
      <c r="M13" s="7">
        <f>LARGE('Participações regionais'!$N$7:$N$24,'Dados Curva Loc'!$B13)</f>
        <v>2.6139781373275738E-2</v>
      </c>
      <c r="N13" s="7">
        <f>LARGE('Participações regionais'!$O$7:$O$24,'Dados Curva Loc'!$B13)</f>
        <v>2.660753880266075E-2</v>
      </c>
      <c r="O13" s="7">
        <f>LARGE('Participações regionais'!$P$7:$P$24,'Dados Curva Loc'!$B13)</f>
        <v>3.5322989868444413E-2</v>
      </c>
      <c r="P13" s="7">
        <f>LARGE('Participações regionais'!$Q$7:$Q$24,'Dados Curva Loc'!$B13)</f>
        <v>3.0603920366706179E-2</v>
      </c>
      <c r="Q13" s="7">
        <f>LARGE('Participações regionais'!$R$7:$R$24,'Dados Curva Loc'!$B13)</f>
        <v>5.5309088196526503E-2</v>
      </c>
      <c r="S13" s="7">
        <f>LARGE('Participações regionais'!$T$7:$T$24,'Dados Curva Loc'!$B13)</f>
        <v>3.5765523562792167E-2</v>
      </c>
      <c r="T13" s="7"/>
      <c r="U13" s="6">
        <v>7</v>
      </c>
      <c r="V13" s="7">
        <f t="shared" si="15"/>
        <v>0.75624435362622577</v>
      </c>
      <c r="W13" s="7">
        <f t="shared" si="1"/>
        <v>1</v>
      </c>
      <c r="X13" s="7">
        <f t="shared" si="2"/>
        <v>1.0000000000000002</v>
      </c>
      <c r="Y13" s="7">
        <f t="shared" si="3"/>
        <v>1</v>
      </c>
      <c r="Z13" s="7">
        <f t="shared" si="4"/>
        <v>0.9488477512018797</v>
      </c>
      <c r="AA13" s="7">
        <f t="shared" si="5"/>
        <v>0.81149586886314773</v>
      </c>
      <c r="AB13" s="7">
        <f t="shared" si="6"/>
        <v>0.8273903008309007</v>
      </c>
      <c r="AC13" s="7">
        <f t="shared" si="7"/>
        <v>0.75925152189051359</v>
      </c>
      <c r="AD13" s="7">
        <f t="shared" si="8"/>
        <v>0.82948818167162952</v>
      </c>
      <c r="AE13" s="7">
        <f t="shared" si="9"/>
        <v>0.83697899997538105</v>
      </c>
      <c r="AF13" s="7">
        <f t="shared" si="10"/>
        <v>0.87607460232258949</v>
      </c>
      <c r="AG13" s="7">
        <f t="shared" si="11"/>
        <v>0.80820399113082031</v>
      </c>
      <c r="AH13" s="7">
        <f t="shared" si="12"/>
        <v>0.68806664261209716</v>
      </c>
      <c r="AI13" s="7">
        <f t="shared" si="13"/>
        <v>0.82696595052646205</v>
      </c>
      <c r="AJ13" s="7">
        <f t="shared" si="14"/>
        <v>0.74792060390770287</v>
      </c>
      <c r="AL13" s="7">
        <f t="shared" si="16"/>
        <v>0.8386361240373611</v>
      </c>
    </row>
    <row r="14" spans="1:38" x14ac:dyDescent="0.35">
      <c r="A14" s="2" t="s">
        <v>14</v>
      </c>
      <c r="B14" s="6">
        <v>8</v>
      </c>
      <c r="C14" s="7">
        <f>LARGE('Participações regionais'!$D$7:$D$24,'Dados Curva Loc'!$B14)</f>
        <v>4.0587726390719295E-2</v>
      </c>
      <c r="D14" s="7">
        <f>LARGE('Participações regionais'!$E$7:$E$24,'Dados Curva Loc'!$B14)</f>
        <v>0</v>
      </c>
      <c r="E14" s="7">
        <f>LARGE('Participações regionais'!$F$7:$F$24,'Dados Curva Loc'!$B14)</f>
        <v>0</v>
      </c>
      <c r="F14" s="7">
        <f>LARGE('Participações regionais'!$G$7:$G$24,'Dados Curva Loc'!$B14)</f>
        <v>0</v>
      </c>
      <c r="G14" s="7">
        <f>LARGE('Participações regionais'!$H$7:$H$24,'Dados Curva Loc'!$B14)</f>
        <v>1.1707991632414535E-2</v>
      </c>
      <c r="H14" s="7">
        <f>LARGE('Participações regionais'!$I$7:$I$24,'Dados Curva Loc'!$B14)</f>
        <v>3.5107022423260685E-2</v>
      </c>
      <c r="I14" s="7">
        <f>LARGE('Participações regionais'!$J$7:$J$24,'Dados Curva Loc'!$B14)</f>
        <v>2.6644958093530971E-2</v>
      </c>
      <c r="J14" s="7">
        <f>LARGE('Participações regionais'!$K$7:$K$24,'Dados Curva Loc'!$B14)</f>
        <v>3.4301502796684404E-2</v>
      </c>
      <c r="K14" s="7">
        <f>LARGE('Participações regionais'!$L$7:$L$24,'Dados Curva Loc'!$B14)</f>
        <v>3.0401284792665975E-2</v>
      </c>
      <c r="L14" s="7">
        <f>LARGE('Participações regionais'!$M$7:$M$24,'Dados Curva Loc'!$B14)</f>
        <v>2.5751495605504812E-2</v>
      </c>
      <c r="M14" s="7">
        <f>LARGE('Participações regionais'!$N$7:$N$24,'Dados Curva Loc'!$B14)</f>
        <v>1.627346232821273E-2</v>
      </c>
      <c r="N14" s="7">
        <f>LARGE('Participações regionais'!$O$7:$O$24,'Dados Curva Loc'!$B14)</f>
        <v>2.3281596452328156E-2</v>
      </c>
      <c r="O14" s="7">
        <f>LARGE('Participações regionais'!$P$7:$P$24,'Dados Curva Loc'!$B14)</f>
        <v>3.5199853381671566E-2</v>
      </c>
      <c r="P14" s="7">
        <f>LARGE('Participações regionais'!$Q$7:$Q$24,'Dados Curva Loc'!$B14)</f>
        <v>2.722843374224607E-2</v>
      </c>
      <c r="Q14" s="7">
        <f>LARGE('Participações regionais'!$R$7:$R$24,'Dados Curva Loc'!$B14)</f>
        <v>4.5677446760661933E-2</v>
      </c>
      <c r="S14" s="7">
        <f>LARGE('Participações regionais'!$T$7:$T$24,'Dados Curva Loc'!$B14)</f>
        <v>2.819288532524885E-2</v>
      </c>
      <c r="T14" s="7"/>
      <c r="U14" s="6">
        <v>8</v>
      </c>
      <c r="V14" s="7">
        <f t="shared" si="15"/>
        <v>0.79683208001694505</v>
      </c>
      <c r="W14" s="7">
        <f t="shared" si="1"/>
        <v>1</v>
      </c>
      <c r="X14" s="7">
        <f t="shared" si="2"/>
        <v>1.0000000000000002</v>
      </c>
      <c r="Y14" s="7">
        <f t="shared" si="3"/>
        <v>1</v>
      </c>
      <c r="Z14" s="7">
        <f t="shared" si="4"/>
        <v>0.96055574283429423</v>
      </c>
      <c r="AA14" s="7">
        <f t="shared" si="5"/>
        <v>0.84660289128640842</v>
      </c>
      <c r="AB14" s="7">
        <f t="shared" si="6"/>
        <v>0.85403525892443166</v>
      </c>
      <c r="AC14" s="7">
        <f t="shared" si="7"/>
        <v>0.79355302468719802</v>
      </c>
      <c r="AD14" s="7">
        <f t="shared" si="8"/>
        <v>0.85988946646429554</v>
      </c>
      <c r="AE14" s="7">
        <f t="shared" si="9"/>
        <v>0.86273049558088588</v>
      </c>
      <c r="AF14" s="7">
        <f t="shared" si="10"/>
        <v>0.89234806465080219</v>
      </c>
      <c r="AG14" s="7">
        <f t="shared" si="11"/>
        <v>0.8314855875831485</v>
      </c>
      <c r="AH14" s="7">
        <f t="shared" si="12"/>
        <v>0.72326649599376869</v>
      </c>
      <c r="AI14" s="7">
        <f t="shared" si="13"/>
        <v>0.85419438426870808</v>
      </c>
      <c r="AJ14" s="7">
        <f t="shared" si="14"/>
        <v>0.79359805066836486</v>
      </c>
      <c r="AL14" s="7">
        <f t="shared" si="16"/>
        <v>0.86682900936260998</v>
      </c>
    </row>
    <row r="15" spans="1:38" x14ac:dyDescent="0.35">
      <c r="A15" s="2" t="s">
        <v>16</v>
      </c>
      <c r="B15" s="6">
        <v>9</v>
      </c>
      <c r="C15" s="7">
        <f>LARGE('Participações regionais'!$D$7:$D$24,'Dados Curva Loc'!$B15)</f>
        <v>3.1787809949768868E-2</v>
      </c>
      <c r="D15" s="7">
        <f>LARGE('Participações regionais'!$E$7:$E$24,'Dados Curva Loc'!$B15)</f>
        <v>0</v>
      </c>
      <c r="E15" s="7">
        <f>LARGE('Participações regionais'!$F$7:$F$24,'Dados Curva Loc'!$B15)</f>
        <v>0</v>
      </c>
      <c r="F15" s="7">
        <f>LARGE('Participações regionais'!$G$7:$G$24,'Dados Curva Loc'!$B15)</f>
        <v>0</v>
      </c>
      <c r="G15" s="7">
        <f>LARGE('Participações regionais'!$H$7:$H$24,'Dados Curva Loc'!$B15)</f>
        <v>9.8360472152888827E-3</v>
      </c>
      <c r="H15" s="7">
        <f>LARGE('Participações regionais'!$I$7:$I$24,'Dados Curva Loc'!$B15)</f>
        <v>3.1072669295108848E-2</v>
      </c>
      <c r="I15" s="7">
        <f>LARGE('Participações regionais'!$J$7:$J$24,'Dados Curva Loc'!$B15)</f>
        <v>2.4881842450199889E-2</v>
      </c>
      <c r="J15" s="7">
        <f>LARGE('Participações regionais'!$K$7:$K$24,'Dados Curva Loc'!$B15)</f>
        <v>3.3897162881595791E-2</v>
      </c>
      <c r="K15" s="7">
        <f>LARGE('Participações regionais'!$L$7:$L$24,'Dados Curva Loc'!$B15)</f>
        <v>2.3353783355486678E-2</v>
      </c>
      <c r="L15" s="7">
        <f>LARGE('Participações regionais'!$M$7:$M$24,'Dados Curva Loc'!$B15)</f>
        <v>2.2243285162116253E-2</v>
      </c>
      <c r="M15" s="7">
        <f>LARGE('Participações regionais'!$N$7:$N$24,'Dados Curva Loc'!$B15)</f>
        <v>1.5660012439400524E-2</v>
      </c>
      <c r="N15" s="7">
        <f>LARGE('Participações regionais'!$O$7:$O$24,'Dados Curva Loc'!$B15)</f>
        <v>2.3281596452328156E-2</v>
      </c>
      <c r="O15" s="7">
        <f>LARGE('Participações regionais'!$P$7:$P$24,'Dados Curva Loc'!$B15)</f>
        <v>3.4987944078853167E-2</v>
      </c>
      <c r="P15" s="7">
        <f>LARGE('Participações regionais'!$Q$7:$Q$24,'Dados Curva Loc'!$B15)</f>
        <v>1.9130216013934637E-2</v>
      </c>
      <c r="Q15" s="7">
        <f>LARGE('Participações regionais'!$R$7:$R$24,'Dados Curva Loc'!$B15)</f>
        <v>2.8226504339952739E-2</v>
      </c>
      <c r="S15" s="7">
        <f>LARGE('Participações regionais'!$T$7:$T$24,'Dados Curva Loc'!$B15)</f>
        <v>2.1201900591751095E-2</v>
      </c>
      <c r="T15" s="7"/>
      <c r="U15" s="6">
        <v>9</v>
      </c>
      <c r="V15" s="7">
        <f t="shared" si="15"/>
        <v>0.82861988996671387</v>
      </c>
      <c r="W15" s="7">
        <f t="shared" si="1"/>
        <v>1</v>
      </c>
      <c r="X15" s="7">
        <f t="shared" si="2"/>
        <v>1.0000000000000002</v>
      </c>
      <c r="Y15" s="7">
        <f t="shared" si="3"/>
        <v>1</v>
      </c>
      <c r="Z15" s="7">
        <f t="shared" si="4"/>
        <v>0.97039179004958309</v>
      </c>
      <c r="AA15" s="7">
        <f t="shared" si="5"/>
        <v>0.8776755605815173</v>
      </c>
      <c r="AB15" s="7">
        <f t="shared" si="6"/>
        <v>0.87891710137463153</v>
      </c>
      <c r="AC15" s="7">
        <f t="shared" si="7"/>
        <v>0.82745018756879385</v>
      </c>
      <c r="AD15" s="7">
        <f t="shared" si="8"/>
        <v>0.88324324981978219</v>
      </c>
      <c r="AE15" s="7">
        <f t="shared" si="9"/>
        <v>0.88497378074300215</v>
      </c>
      <c r="AF15" s="7">
        <f t="shared" si="10"/>
        <v>0.9080080770902027</v>
      </c>
      <c r="AG15" s="7">
        <f t="shared" si="11"/>
        <v>0.85476718403547669</v>
      </c>
      <c r="AH15" s="7">
        <f t="shared" si="12"/>
        <v>0.75825444007262188</v>
      </c>
      <c r="AI15" s="7">
        <f t="shared" si="13"/>
        <v>0.87332460028264269</v>
      </c>
      <c r="AJ15" s="7">
        <f t="shared" si="14"/>
        <v>0.82182455500831764</v>
      </c>
      <c r="AL15" s="7">
        <f t="shared" si="16"/>
        <v>0.88803090995436107</v>
      </c>
    </row>
    <row r="16" spans="1:38" x14ac:dyDescent="0.35">
      <c r="A16" s="2" t="s">
        <v>12</v>
      </c>
      <c r="B16" s="6">
        <v>10</v>
      </c>
      <c r="C16" s="7">
        <f>LARGE('Participações regionais'!$D$7:$D$24,'Dados Curva Loc'!$B16)</f>
        <v>3.0998409964499891E-2</v>
      </c>
      <c r="D16" s="7">
        <f>LARGE('Participações regionais'!$E$7:$E$24,'Dados Curva Loc'!$B16)</f>
        <v>0</v>
      </c>
      <c r="E16" s="7">
        <f>LARGE('Participações regionais'!$F$7:$F$24,'Dados Curva Loc'!$B16)</f>
        <v>0</v>
      </c>
      <c r="F16" s="7">
        <f>LARGE('Participações regionais'!$G$7:$G$24,'Dados Curva Loc'!$B16)</f>
        <v>0</v>
      </c>
      <c r="G16" s="7">
        <f>LARGE('Participações regionais'!$H$7:$H$24,'Dados Curva Loc'!$B16)</f>
        <v>5.8933560159971513E-3</v>
      </c>
      <c r="H16" s="7">
        <f>LARGE('Participações regionais'!$I$7:$I$24,'Dados Curva Loc'!$B16)</f>
        <v>2.1485986735535922E-2</v>
      </c>
      <c r="I16" s="7">
        <f>LARGE('Participações regionais'!$J$7:$J$24,'Dados Curva Loc'!$B16)</f>
        <v>2.2375530078289789E-2</v>
      </c>
      <c r="J16" s="7">
        <f>LARGE('Participações regionais'!$K$7:$K$24,'Dados Curva Loc'!$B16)</f>
        <v>3.3241233686007586E-2</v>
      </c>
      <c r="K16" s="7">
        <f>LARGE('Participações regionais'!$L$7:$L$24,'Dados Curva Loc'!$B16)</f>
        <v>2.2958368945977265E-2</v>
      </c>
      <c r="L16" s="7">
        <f>LARGE('Participações regionais'!$M$7:$M$24,'Dados Curva Loc'!$B16)</f>
        <v>2.1800142790319801E-2</v>
      </c>
      <c r="M16" s="7">
        <f>LARGE('Participações regionais'!$N$7:$N$24,'Dados Curva Loc'!$B16)</f>
        <v>1.3253073639547069E-2</v>
      </c>
      <c r="N16" s="7">
        <f>LARGE('Participações regionais'!$O$7:$O$24,'Dados Curva Loc'!$B16)</f>
        <v>2.2172949002217293E-2</v>
      </c>
      <c r="O16" s="7">
        <f>LARGE('Participações regionais'!$P$7:$P$24,'Dados Curva Loc'!$B16)</f>
        <v>3.2914669278305643E-2</v>
      </c>
      <c r="P16" s="7">
        <f>LARGE('Participações regionais'!$Q$7:$Q$24,'Dados Curva Loc'!$B16)</f>
        <v>1.8736450215669748E-2</v>
      </c>
      <c r="Q16" s="7">
        <f>LARGE('Participações regionais'!$R$7:$R$24,'Dados Curva Loc'!$B16)</f>
        <v>2.5893648834417422E-2</v>
      </c>
      <c r="S16" s="7">
        <f>LARGE('Participações regionais'!$T$7:$T$24,'Dados Curva Loc'!$B16)</f>
        <v>2.073231414735837E-2</v>
      </c>
      <c r="T16" s="7"/>
      <c r="U16" s="6">
        <v>10</v>
      </c>
      <c r="V16" s="7">
        <f t="shared" si="15"/>
        <v>0.85961829993121375</v>
      </c>
      <c r="W16" s="7">
        <f t="shared" si="1"/>
        <v>1</v>
      </c>
      <c r="X16" s="7">
        <f t="shared" si="2"/>
        <v>1.0000000000000002</v>
      </c>
      <c r="Y16" s="7">
        <f t="shared" si="3"/>
        <v>1</v>
      </c>
      <c r="Z16" s="7">
        <f t="shared" si="4"/>
        <v>0.97628514606558026</v>
      </c>
      <c r="AA16" s="7">
        <f t="shared" si="5"/>
        <v>0.89916154731705322</v>
      </c>
      <c r="AB16" s="7">
        <f t="shared" si="6"/>
        <v>0.90129263145292127</v>
      </c>
      <c r="AC16" s="7">
        <f t="shared" si="7"/>
        <v>0.86069142125480147</v>
      </c>
      <c r="AD16" s="7">
        <f t="shared" si="8"/>
        <v>0.90620161876575944</v>
      </c>
      <c r="AE16" s="7">
        <f t="shared" si="9"/>
        <v>0.90677392353332198</v>
      </c>
      <c r="AF16" s="7">
        <f t="shared" si="10"/>
        <v>0.92126115072974979</v>
      </c>
      <c r="AG16" s="7">
        <f t="shared" si="11"/>
        <v>0.87694013303769403</v>
      </c>
      <c r="AH16" s="7">
        <f t="shared" si="12"/>
        <v>0.79116910935092755</v>
      </c>
      <c r="AI16" s="7">
        <f t="shared" si="13"/>
        <v>0.89206105049831241</v>
      </c>
      <c r="AJ16" s="7">
        <f t="shared" si="14"/>
        <v>0.84771820384273511</v>
      </c>
      <c r="AL16" s="7">
        <f t="shared" si="16"/>
        <v>0.90876322410171939</v>
      </c>
    </row>
    <row r="17" spans="1:40" x14ac:dyDescent="0.35">
      <c r="A17" s="2" t="s">
        <v>7</v>
      </c>
      <c r="B17" s="6">
        <v>11</v>
      </c>
      <c r="C17" s="7">
        <f>LARGE('Participações regionais'!$D$7:$D$24,'Dados Curva Loc'!$B17)</f>
        <v>2.9711733762891213E-2</v>
      </c>
      <c r="D17" s="7">
        <f>LARGE('Participações regionais'!$E$7:$E$24,'Dados Curva Loc'!$B17)</f>
        <v>0</v>
      </c>
      <c r="E17" s="7">
        <f>LARGE('Participações regionais'!$F$7:$F$24,'Dados Curva Loc'!$B17)</f>
        <v>0</v>
      </c>
      <c r="F17" s="7">
        <f>LARGE('Participações regionais'!$G$7:$G$24,'Dados Curva Loc'!$B17)</f>
        <v>0</v>
      </c>
      <c r="G17" s="7">
        <f>LARGE('Participações regionais'!$H$7:$H$24,'Dados Curva Loc'!$B17)</f>
        <v>5.5544580245859487E-3</v>
      </c>
      <c r="H17" s="7">
        <f>LARGE('Participações regionais'!$I$7:$I$24,'Dados Curva Loc'!$B17)</f>
        <v>1.633097996067524E-2</v>
      </c>
      <c r="I17" s="7">
        <f>LARGE('Participações regionais'!$J$7:$J$24,'Dados Curva Loc'!$B17)</f>
        <v>1.972859765667135E-2</v>
      </c>
      <c r="J17" s="7">
        <f>LARGE('Participações regionais'!$K$7:$K$24,'Dados Curva Loc'!$B17)</f>
        <v>2.5805871914100227E-2</v>
      </c>
      <c r="K17" s="7">
        <f>LARGE('Participações regionais'!$L$7:$L$24,'Dados Curva Loc'!$B17)</f>
        <v>1.9761595527558865E-2</v>
      </c>
      <c r="L17" s="7">
        <f>LARGE('Participações regionais'!$M$7:$M$24,'Dados Curva Loc'!$B17)</f>
        <v>2.035993008198134E-2</v>
      </c>
      <c r="M17" s="7">
        <f>LARGE('Participações regionais'!$N$7:$N$24,'Dados Curva Loc'!$B17)</f>
        <v>1.2298818256950303E-2</v>
      </c>
      <c r="N17" s="7">
        <f>LARGE('Participações regionais'!$O$7:$O$24,'Dados Curva Loc'!$B17)</f>
        <v>1.9955654101995558E-2</v>
      </c>
      <c r="O17" s="7">
        <f>LARGE('Participações regionais'!$P$7:$P$24,'Dados Curva Loc'!$B17)</f>
        <v>3.1978259250986525E-2</v>
      </c>
      <c r="P17" s="7">
        <f>LARGE('Participações regionais'!$Q$7:$Q$24,'Dados Curva Loc'!$B17)</f>
        <v>1.7680944808458138E-2</v>
      </c>
      <c r="Q17" s="7">
        <f>LARGE('Participações regionais'!$R$7:$R$24,'Dados Curva Loc'!$B17)</f>
        <v>2.5001442302568993E-2</v>
      </c>
      <c r="S17" s="7">
        <f>LARGE('Participações regionais'!$T$7:$T$24,'Dados Curva Loc'!$B17)</f>
        <v>1.4405034438464342E-2</v>
      </c>
      <c r="T17" s="7"/>
      <c r="U17" s="6">
        <v>11</v>
      </c>
      <c r="V17" s="7">
        <f t="shared" si="15"/>
        <v>0.88933003369410502</v>
      </c>
      <c r="W17" s="7">
        <f t="shared" si="1"/>
        <v>1</v>
      </c>
      <c r="X17" s="7">
        <f t="shared" si="2"/>
        <v>1.0000000000000002</v>
      </c>
      <c r="Y17" s="7">
        <f t="shared" si="3"/>
        <v>1</v>
      </c>
      <c r="Z17" s="7">
        <f t="shared" si="4"/>
        <v>0.98183960409016624</v>
      </c>
      <c r="AA17" s="7">
        <f t="shared" si="5"/>
        <v>0.91549252727772845</v>
      </c>
      <c r="AB17" s="7">
        <f t="shared" si="6"/>
        <v>0.92102122910959261</v>
      </c>
      <c r="AC17" s="7">
        <f t="shared" si="7"/>
        <v>0.88649729316890169</v>
      </c>
      <c r="AD17" s="7">
        <f t="shared" si="8"/>
        <v>0.92596321429331829</v>
      </c>
      <c r="AE17" s="7">
        <f t="shared" si="9"/>
        <v>0.92713385361530332</v>
      </c>
      <c r="AF17" s="7">
        <f t="shared" si="10"/>
        <v>0.93355996898670013</v>
      </c>
      <c r="AG17" s="7">
        <f t="shared" si="11"/>
        <v>0.89689578713968954</v>
      </c>
      <c r="AH17" s="7">
        <f t="shared" si="12"/>
        <v>0.82314736860191406</v>
      </c>
      <c r="AI17" s="7">
        <f t="shared" si="13"/>
        <v>0.90974199530677058</v>
      </c>
      <c r="AJ17" s="7">
        <f t="shared" si="14"/>
        <v>0.87271964614530406</v>
      </c>
      <c r="AL17" s="7">
        <f t="shared" si="16"/>
        <v>0.92316825854018369</v>
      </c>
    </row>
    <row r="18" spans="1:40" x14ac:dyDescent="0.35">
      <c r="A18" s="2" t="s">
        <v>9</v>
      </c>
      <c r="B18" s="6">
        <v>12</v>
      </c>
      <c r="C18" s="7">
        <f>LARGE('Participações regionais'!$D$7:$D$24,'Dados Curva Loc'!$B18)</f>
        <v>2.6198758182690546E-2</v>
      </c>
      <c r="D18" s="7">
        <f>LARGE('Participações regionais'!$E$7:$E$24,'Dados Curva Loc'!$B18)</f>
        <v>0</v>
      </c>
      <c r="E18" s="7">
        <f>LARGE('Participações regionais'!$F$7:$F$24,'Dados Curva Loc'!$B18)</f>
        <v>0</v>
      </c>
      <c r="F18" s="7">
        <f>LARGE('Participações regionais'!$G$7:$G$24,'Dados Curva Loc'!$B18)</f>
        <v>0</v>
      </c>
      <c r="G18" s="7">
        <f>LARGE('Participações regionais'!$H$7:$H$24,'Dados Curva Loc'!$B18)</f>
        <v>5.135505389534307E-3</v>
      </c>
      <c r="H18" s="7">
        <f>LARGE('Participações regionais'!$I$7:$I$24,'Dados Curva Loc'!$B18)</f>
        <v>1.5526146887129801E-2</v>
      </c>
      <c r="I18" s="7">
        <f>LARGE('Participações regionais'!$J$7:$J$24,'Dados Curva Loc'!$B18)</f>
        <v>1.7392836509708715E-2</v>
      </c>
      <c r="J18" s="7">
        <f>LARGE('Participações regionais'!$K$7:$K$24,'Dados Curva Loc'!$B18)</f>
        <v>2.2795785879551628E-2</v>
      </c>
      <c r="K18" s="7">
        <f>LARGE('Participações regionais'!$L$7:$L$24,'Dados Curva Loc'!$B18)</f>
        <v>1.9378347715265126E-2</v>
      </c>
      <c r="L18" s="7">
        <f>LARGE('Participações regionais'!$M$7:$M$24,'Dados Curva Loc'!$B18)</f>
        <v>1.310962849897831E-2</v>
      </c>
      <c r="M18" s="7">
        <f>LARGE('Participações regionais'!$N$7:$N$24,'Dados Curva Loc'!$B18)</f>
        <v>1.2226397089521083E-2</v>
      </c>
      <c r="N18" s="7">
        <f>LARGE('Participações regionais'!$O$7:$O$24,'Dados Curva Loc'!$B18)</f>
        <v>1.8847006651884698E-2</v>
      </c>
      <c r="O18" s="7">
        <f>LARGE('Participações regionais'!$P$7:$P$24,'Dados Curva Loc'!$B18)</f>
        <v>3.1353985899440447E-2</v>
      </c>
      <c r="P18" s="7">
        <f>LARGE('Participações regionais'!$Q$7:$Q$24,'Dados Curva Loc'!$B18)</f>
        <v>1.7478940085727035E-2</v>
      </c>
      <c r="Q18" s="7">
        <f>LARGE('Participações regionais'!$R$7:$R$24,'Dados Curva Loc'!$B18)</f>
        <v>2.1572988043036107E-2</v>
      </c>
      <c r="S18" s="7">
        <f>LARGE('Participações regionais'!$T$7:$T$24,'Dados Curva Loc'!$B18)</f>
        <v>1.4139871092159816E-2</v>
      </c>
      <c r="T18" s="7"/>
      <c r="U18" s="6">
        <v>12</v>
      </c>
      <c r="V18" s="7">
        <f t="shared" si="15"/>
        <v>0.91552879187679559</v>
      </c>
      <c r="W18" s="7">
        <f t="shared" si="1"/>
        <v>1</v>
      </c>
      <c r="X18" s="7">
        <f t="shared" si="2"/>
        <v>1.0000000000000002</v>
      </c>
      <c r="Y18" s="7">
        <f t="shared" si="3"/>
        <v>1</v>
      </c>
      <c r="Z18" s="7">
        <f t="shared" si="4"/>
        <v>0.98697510947970057</v>
      </c>
      <c r="AA18" s="7">
        <f t="shared" si="5"/>
        <v>0.93101867416485828</v>
      </c>
      <c r="AB18" s="7">
        <f t="shared" si="6"/>
        <v>0.9384140656193013</v>
      </c>
      <c r="AC18" s="7">
        <f t="shared" si="7"/>
        <v>0.90929307904845336</v>
      </c>
      <c r="AD18" s="7">
        <f t="shared" si="8"/>
        <v>0.94534156200858344</v>
      </c>
      <c r="AE18" s="7">
        <f t="shared" si="9"/>
        <v>0.94024348211428166</v>
      </c>
      <c r="AF18" s="7">
        <f t="shared" si="10"/>
        <v>0.94578636607622124</v>
      </c>
      <c r="AG18" s="7">
        <f t="shared" si="11"/>
        <v>0.91574279379157419</v>
      </c>
      <c r="AH18" s="7">
        <f t="shared" si="12"/>
        <v>0.85450135450135456</v>
      </c>
      <c r="AI18" s="7">
        <f t="shared" si="13"/>
        <v>0.92722093539249761</v>
      </c>
      <c r="AJ18" s="7">
        <f t="shared" si="14"/>
        <v>0.89429263418834015</v>
      </c>
      <c r="AL18" s="7">
        <f t="shared" si="16"/>
        <v>0.93730812963234356</v>
      </c>
    </row>
    <row r="19" spans="1:40" x14ac:dyDescent="0.35">
      <c r="A19" s="2" t="s">
        <v>15</v>
      </c>
      <c r="B19" s="6">
        <v>13</v>
      </c>
      <c r="C19" s="7">
        <f>LARGE('Participações regionais'!$D$7:$D$24,'Dados Curva Loc'!$B19)</f>
        <v>2.4394415359218609E-2</v>
      </c>
      <c r="D19" s="7">
        <f>LARGE('Participações regionais'!$E$7:$E$24,'Dados Curva Loc'!$B19)</f>
        <v>0</v>
      </c>
      <c r="E19" s="7">
        <f>LARGE('Participações regionais'!$F$7:$F$24,'Dados Curva Loc'!$B19)</f>
        <v>0</v>
      </c>
      <c r="F19" s="7">
        <f>LARGE('Participações regionais'!$G$7:$G$24,'Dados Curva Loc'!$B19)</f>
        <v>0</v>
      </c>
      <c r="G19" s="7">
        <f>LARGE('Participações regionais'!$H$7:$H$24,'Dados Curva Loc'!$B19)</f>
        <v>4.5978050330826763E-3</v>
      </c>
      <c r="H19" s="7">
        <f>LARGE('Participações regionais'!$I$7:$I$24,'Dados Curva Loc'!$B19)</f>
        <v>1.545483256415742E-2</v>
      </c>
      <c r="I19" s="7">
        <f>LARGE('Participações regionais'!$J$7:$J$24,'Dados Curva Loc'!$B19)</f>
        <v>1.5216331804584439E-2</v>
      </c>
      <c r="J19" s="7">
        <f>LARGE('Participações regionais'!$K$7:$K$24,'Dados Curva Loc'!$B19)</f>
        <v>2.1030168250331327E-2</v>
      </c>
      <c r="K19" s="7">
        <f>LARGE('Participações regionais'!$L$7:$L$24,'Dados Curva Loc'!$B19)</f>
        <v>1.1579558900017946E-2</v>
      </c>
      <c r="L19" s="7">
        <f>LARGE('Participações regionais'!$M$7:$M$24,'Dados Curva Loc'!$B19)</f>
        <v>1.2137177183091657E-2</v>
      </c>
      <c r="M19" s="7">
        <f>LARGE('Participações regionais'!$N$7:$N$24,'Dados Curva Loc'!$B19)</f>
        <v>1.1340302805681228E-2</v>
      </c>
      <c r="N19" s="7">
        <f>LARGE('Participações regionais'!$O$7:$O$24,'Dados Curva Loc'!$B19)</f>
        <v>1.7738359201773832E-2</v>
      </c>
      <c r="O19" s="7">
        <f>LARGE('Participações regionais'!$P$7:$P$24,'Dados Curva Loc'!$B19)</f>
        <v>3.0251484796939343E-2</v>
      </c>
      <c r="P19" s="7">
        <f>LARGE('Participações regionais'!$Q$7:$Q$24,'Dados Curva Loc'!$B19)</f>
        <v>1.4811084609657629E-2</v>
      </c>
      <c r="Q19" s="7">
        <f>LARGE('Participações regionais'!$R$7:$R$24,'Dados Curva Loc'!$B19)</f>
        <v>2.0780915893365889E-2</v>
      </c>
      <c r="S19" s="7">
        <f>LARGE('Participações regionais'!$T$7:$T$24,'Dados Curva Loc'!$B19)</f>
        <v>1.2506511014842882E-2</v>
      </c>
      <c r="T19" s="7"/>
      <c r="U19" s="6">
        <v>13</v>
      </c>
      <c r="V19" s="7">
        <f t="shared" si="15"/>
        <v>0.93992320723601419</v>
      </c>
      <c r="W19" s="7">
        <f t="shared" si="1"/>
        <v>1</v>
      </c>
      <c r="X19" s="7">
        <f t="shared" si="2"/>
        <v>1.0000000000000002</v>
      </c>
      <c r="Y19" s="7">
        <f t="shared" si="3"/>
        <v>1</v>
      </c>
      <c r="Z19" s="7">
        <f t="shared" si="4"/>
        <v>0.99157291451278329</v>
      </c>
      <c r="AA19" s="7">
        <f t="shared" si="5"/>
        <v>0.94647350672901576</v>
      </c>
      <c r="AB19" s="7">
        <f t="shared" si="6"/>
        <v>0.95363039742388578</v>
      </c>
      <c r="AC19" s="7">
        <f t="shared" si="7"/>
        <v>0.93032324729878468</v>
      </c>
      <c r="AD19" s="7">
        <f t="shared" si="8"/>
        <v>0.95692112090860137</v>
      </c>
      <c r="AE19" s="7">
        <f t="shared" si="9"/>
        <v>0.95238065929737337</v>
      </c>
      <c r="AF19" s="7">
        <f t="shared" si="10"/>
        <v>0.95712666888190245</v>
      </c>
      <c r="AG19" s="7">
        <f t="shared" si="11"/>
        <v>0.933481152993348</v>
      </c>
      <c r="AH19" s="7">
        <f t="shared" si="12"/>
        <v>0.88475283929829396</v>
      </c>
      <c r="AI19" s="7">
        <f t="shared" si="13"/>
        <v>0.94203202000215525</v>
      </c>
      <c r="AJ19" s="7">
        <f t="shared" si="14"/>
        <v>0.91507355008170599</v>
      </c>
      <c r="AL19" s="7">
        <f t="shared" si="16"/>
        <v>0.94981464064718646</v>
      </c>
    </row>
    <row r="20" spans="1:40" x14ac:dyDescent="0.35">
      <c r="A20" s="2" t="s">
        <v>1</v>
      </c>
      <c r="B20" s="6">
        <v>14</v>
      </c>
      <c r="C20" s="7">
        <f>LARGE('Participações regionais'!$D$7:$D$24,'Dados Curva Loc'!$B20)</f>
        <v>1.672762288236276E-2</v>
      </c>
      <c r="D20" s="7">
        <f>LARGE('Participações regionais'!$E$7:$E$24,'Dados Curva Loc'!$B20)</f>
        <v>0</v>
      </c>
      <c r="E20" s="7">
        <f>LARGE('Participações regionais'!$F$7:$F$24,'Dados Curva Loc'!$B20)</f>
        <v>0</v>
      </c>
      <c r="F20" s="7">
        <f>LARGE('Participações regionais'!$G$7:$G$24,'Dados Curva Loc'!$B20)</f>
        <v>0</v>
      </c>
      <c r="G20" s="7">
        <f>LARGE('Participações regionais'!$H$7:$H$24,'Dados Curva Loc'!$B20)</f>
        <v>2.1387932292604556E-3</v>
      </c>
      <c r="H20" s="7">
        <f>LARGE('Participações regionais'!$I$7:$I$24,'Dados Curva Loc'!$B20)</f>
        <v>1.5424269282883542E-2</v>
      </c>
      <c r="I20" s="7">
        <f>LARGE('Participações regionais'!$J$7:$J$24,'Dados Curva Loc'!$B20)</f>
        <v>1.2673876126725207E-2</v>
      </c>
      <c r="J20" s="7">
        <f>LARGE('Participações regionais'!$K$7:$K$24,'Dados Curva Loc'!$B20)</f>
        <v>1.7719073612327871E-2</v>
      </c>
      <c r="K20" s="7">
        <f>LARGE('Participações regionais'!$L$7:$L$24,'Dados Curva Loc'!$B20)</f>
        <v>9.7636942655785677E-3</v>
      </c>
      <c r="L20" s="7">
        <f>LARGE('Participações regionais'!$M$7:$M$24,'Dados Curva Loc'!$B20)</f>
        <v>1.2106403407272461E-2</v>
      </c>
      <c r="M20" s="7">
        <f>LARGE('Participações regionais'!$N$7:$N$24,'Dados Curva Loc'!$B20)</f>
        <v>1.0266765500259864E-2</v>
      </c>
      <c r="N20" s="7">
        <f>LARGE('Participações regionais'!$O$7:$O$24,'Dados Curva Loc'!$B20)</f>
        <v>1.6629711751662966E-2</v>
      </c>
      <c r="O20" s="7">
        <f>LARGE('Participações regionais'!$P$7:$P$24,'Dados Curva Loc'!$B20)</f>
        <v>2.8169619078709986E-2</v>
      </c>
      <c r="P20" s="7">
        <f>LARGE('Participações regionais'!$Q$7:$Q$24,'Dados Curva Loc'!$B20)</f>
        <v>1.3191359114817761E-2</v>
      </c>
      <c r="Q20" s="7">
        <f>LARGE('Participações regionais'!$R$7:$R$24,'Dados Curva Loc'!$B20)</f>
        <v>2.069933852513263E-2</v>
      </c>
      <c r="S20" s="7">
        <f>LARGE('Participações regionais'!$T$7:$T$24,'Dados Curva Loc'!$B20)</f>
        <v>1.1498303393780076E-2</v>
      </c>
      <c r="T20" s="7"/>
      <c r="U20" s="6">
        <v>14</v>
      </c>
      <c r="V20" s="7">
        <f t="shared" si="15"/>
        <v>0.95665083011837693</v>
      </c>
      <c r="W20" s="7">
        <f t="shared" si="1"/>
        <v>1</v>
      </c>
      <c r="X20" s="7">
        <f t="shared" si="2"/>
        <v>1.0000000000000002</v>
      </c>
      <c r="Y20" s="7">
        <f t="shared" si="3"/>
        <v>1</v>
      </c>
      <c r="Z20" s="7">
        <f t="shared" si="4"/>
        <v>0.99371170774204376</v>
      </c>
      <c r="AA20" s="7">
        <f t="shared" si="5"/>
        <v>0.9618977760118993</v>
      </c>
      <c r="AB20" s="7">
        <f t="shared" si="6"/>
        <v>0.96630427355061099</v>
      </c>
      <c r="AC20" s="7">
        <f t="shared" si="7"/>
        <v>0.94804232091111251</v>
      </c>
      <c r="AD20" s="7">
        <f t="shared" si="8"/>
        <v>0.96668481517417992</v>
      </c>
      <c r="AE20" s="7">
        <f t="shared" si="9"/>
        <v>0.96448706270464579</v>
      </c>
      <c r="AF20" s="7">
        <f t="shared" si="10"/>
        <v>0.9673934343821623</v>
      </c>
      <c r="AG20" s="7">
        <f t="shared" si="11"/>
        <v>0.95011086474501094</v>
      </c>
      <c r="AH20" s="7">
        <f t="shared" si="12"/>
        <v>0.91292245837700392</v>
      </c>
      <c r="AI20" s="7">
        <f t="shared" si="13"/>
        <v>0.95522337911697297</v>
      </c>
      <c r="AJ20" s="7">
        <f t="shared" si="14"/>
        <v>0.9357728886068386</v>
      </c>
      <c r="AL20" s="7">
        <f t="shared" si="16"/>
        <v>0.96131294404096657</v>
      </c>
    </row>
    <row r="21" spans="1:40" x14ac:dyDescent="0.35">
      <c r="A21" s="2" t="s">
        <v>3</v>
      </c>
      <c r="B21" s="6">
        <v>15</v>
      </c>
      <c r="C21" s="7">
        <f>LARGE('Participações regionais'!$D$7:$D$24,'Dados Curva Loc'!$B21)</f>
        <v>1.4969886700087516E-2</v>
      </c>
      <c r="D21" s="7">
        <f>LARGE('Participações regionais'!$E$7:$E$24,'Dados Curva Loc'!$B21)</f>
        <v>0</v>
      </c>
      <c r="E21" s="7">
        <f>LARGE('Participações regionais'!$F$7:$F$24,'Dados Curva Loc'!$B21)</f>
        <v>0</v>
      </c>
      <c r="F21" s="7">
        <f>LARGE('Participações regionais'!$G$7:$G$24,'Dados Curva Loc'!$B21)</f>
        <v>0</v>
      </c>
      <c r="G21" s="7">
        <f>LARGE('Participações regionais'!$H$7:$H$24,'Dados Curva Loc'!$B21)</f>
        <v>2.0240482400424899E-3</v>
      </c>
      <c r="H21" s="7">
        <f>LARGE('Participações regionais'!$I$7:$I$24,'Dados Curva Loc'!$B21)</f>
        <v>1.3692350010697147E-2</v>
      </c>
      <c r="I21" s="7">
        <f>LARGE('Participações regionais'!$J$7:$J$24,'Dados Curva Loc'!$B21)</f>
        <v>1.2399412897173986E-2</v>
      </c>
      <c r="J21" s="7">
        <f>LARGE('Participações regionais'!$K$7:$K$24,'Dados Curva Loc'!$B21)</f>
        <v>1.7611249634970908E-2</v>
      </c>
      <c r="K21" s="7">
        <f>LARGE('Participações regionais'!$L$7:$L$24,'Dados Curva Loc'!$B21)</f>
        <v>8.9150741097852905E-3</v>
      </c>
      <c r="L21" s="7">
        <f>LARGE('Participações regionais'!$M$7:$M$24,'Dados Curva Loc'!$B21)</f>
        <v>1.1158571112041164E-2</v>
      </c>
      <c r="M21" s="7">
        <f>LARGE('Participações regionais'!$N$7:$N$24,'Dados Curva Loc'!$B21)</f>
        <v>9.078206340686212E-3</v>
      </c>
      <c r="N21" s="7">
        <f>LARGE('Participações regionais'!$O$7:$O$24,'Dados Curva Loc'!$B21)</f>
        <v>1.4412416851441238E-2</v>
      </c>
      <c r="O21" s="7">
        <f>LARGE('Participações regionais'!$P$7:$P$24,'Dados Curva Loc'!$B21)</f>
        <v>2.6079162442798808E-2</v>
      </c>
      <c r="P21" s="7">
        <f>LARGE('Participações regionais'!$Q$7:$Q$24,'Dados Curva Loc'!$B21)</f>
        <v>1.2846762823099997E-2</v>
      </c>
      <c r="Q21" s="7">
        <f>LARGE('Participações regionais'!$R$7:$R$24,'Dados Curva Loc'!$B21)</f>
        <v>1.9618254663230618E-2</v>
      </c>
      <c r="S21" s="7">
        <f>LARGE('Participações regionais'!$T$7:$T$24,'Dados Curva Loc'!$B21)</f>
        <v>1.0465915353421812E-2</v>
      </c>
      <c r="T21" s="7"/>
      <c r="U21" s="6">
        <v>15</v>
      </c>
      <c r="V21" s="7">
        <f t="shared" si="15"/>
        <v>0.9716207168184644</v>
      </c>
      <c r="W21" s="7">
        <f t="shared" si="1"/>
        <v>1</v>
      </c>
      <c r="X21" s="7">
        <f t="shared" si="2"/>
        <v>1.0000000000000002</v>
      </c>
      <c r="Y21" s="7">
        <f t="shared" si="3"/>
        <v>1</v>
      </c>
      <c r="Z21" s="7">
        <f t="shared" si="4"/>
        <v>0.9957357559820863</v>
      </c>
      <c r="AA21" s="7">
        <f t="shared" si="5"/>
        <v>0.97559012602259643</v>
      </c>
      <c r="AB21" s="7">
        <f t="shared" si="6"/>
        <v>0.97870368644778494</v>
      </c>
      <c r="AC21" s="7">
        <f t="shared" si="7"/>
        <v>0.96565357054608347</v>
      </c>
      <c r="AD21" s="7">
        <f t="shared" si="8"/>
        <v>0.97559988928396524</v>
      </c>
      <c r="AE21" s="7">
        <f t="shared" si="9"/>
        <v>0.97564563381668701</v>
      </c>
      <c r="AF21" s="7">
        <f t="shared" si="10"/>
        <v>0.97647164072284853</v>
      </c>
      <c r="AG21" s="7">
        <f t="shared" si="11"/>
        <v>0.96452328159645218</v>
      </c>
      <c r="AH21" s="7">
        <f t="shared" si="12"/>
        <v>0.93900162081980276</v>
      </c>
      <c r="AI21" s="7">
        <f t="shared" si="13"/>
        <v>0.96807014194007301</v>
      </c>
      <c r="AJ21" s="7">
        <f t="shared" si="14"/>
        <v>0.95539114327006924</v>
      </c>
      <c r="AL21" s="7">
        <f t="shared" si="16"/>
        <v>0.97177885939438835</v>
      </c>
    </row>
    <row r="22" spans="1:40" x14ac:dyDescent="0.35">
      <c r="A22" s="2" t="s">
        <v>11</v>
      </c>
      <c r="B22" s="6">
        <v>16</v>
      </c>
      <c r="C22" s="7">
        <f>LARGE('Participações regionais'!$D$7:$D$24,'Dados Curva Loc'!$B22)</f>
        <v>1.4184231891343276E-2</v>
      </c>
      <c r="D22" s="7">
        <f>LARGE('Participações regionais'!$E$7:$E$24,'Dados Curva Loc'!$B22)</f>
        <v>0</v>
      </c>
      <c r="E22" s="7">
        <f>LARGE('Participações regionais'!$F$7:$F$24,'Dados Curva Loc'!$B22)</f>
        <v>0</v>
      </c>
      <c r="F22" s="7">
        <f>LARGE('Participações regionais'!$G$7:$G$24,'Dados Curva Loc'!$B22)</f>
        <v>0</v>
      </c>
      <c r="G22" s="7">
        <f>LARGE('Participações regionais'!$H$7:$H$24,'Dados Curva Loc'!$B22)</f>
        <v>2.0200455078604679E-3</v>
      </c>
      <c r="H22" s="7">
        <f>LARGE('Participações regionais'!$I$7:$I$24,'Dados Curva Loc'!$B22)</f>
        <v>9.097670059190887E-3</v>
      </c>
      <c r="I22" s="7">
        <f>LARGE('Participações regionais'!$J$7:$J$24,'Dados Curva Loc'!$B22)</f>
        <v>9.1041599250929976E-3</v>
      </c>
      <c r="J22" s="7">
        <f>LARGE('Participações regionais'!$K$7:$K$24,'Dados Curva Loc'!$B22)</f>
        <v>1.3091627917424803E-2</v>
      </c>
      <c r="K22" s="7">
        <f>LARGE('Participações regionais'!$L$7:$L$24,'Dados Curva Loc'!$B22)</f>
        <v>8.8116580334520588E-3</v>
      </c>
      <c r="L22" s="7">
        <f>LARGE('Participações regionais'!$M$7:$M$24,'Dados Curva Loc'!$B22)</f>
        <v>1.0333833920086659E-2</v>
      </c>
      <c r="M22" s="7">
        <f>LARGE('Participações regionais'!$N$7:$N$24,'Dados Curva Loc'!$B22)</f>
        <v>8.9418841431723878E-3</v>
      </c>
      <c r="N22" s="7">
        <f>LARGE('Participações regionais'!$O$7:$O$24,'Dados Curva Loc'!$B22)</f>
        <v>1.2195121951219509E-2</v>
      </c>
      <c r="O22" s="7">
        <f>LARGE('Participações regionais'!$P$7:$P$24,'Dados Curva Loc'!$B22)</f>
        <v>2.0661157024793389E-2</v>
      </c>
      <c r="P22" s="7">
        <f>LARGE('Participações regionais'!$Q$7:$Q$24,'Dados Curva Loc'!$B22)</f>
        <v>1.2622222076534795E-2</v>
      </c>
      <c r="Q22" s="7">
        <f>LARGE('Participações regionais'!$R$7:$R$24,'Dados Curva Loc'!$B22)</f>
        <v>1.9001096149952434E-2</v>
      </c>
      <c r="S22" s="7">
        <f>LARGE('Participações regionais'!$T$7:$T$24,'Dados Curva Loc'!$B22)</f>
        <v>1.0449585045201382E-2</v>
      </c>
      <c r="T22" s="7"/>
      <c r="U22" s="6">
        <v>16</v>
      </c>
      <c r="V22" s="7">
        <f t="shared" si="15"/>
        <v>0.98580494870980773</v>
      </c>
      <c r="W22" s="7">
        <f t="shared" si="1"/>
        <v>1</v>
      </c>
      <c r="X22" s="7">
        <f t="shared" si="2"/>
        <v>1.0000000000000002</v>
      </c>
      <c r="Y22" s="7">
        <f t="shared" si="3"/>
        <v>1</v>
      </c>
      <c r="Z22" s="7">
        <f t="shared" si="4"/>
        <v>0.9977558014899468</v>
      </c>
      <c r="AA22" s="7">
        <f t="shared" si="5"/>
        <v>0.98468779608178736</v>
      </c>
      <c r="AB22" s="7">
        <f t="shared" si="6"/>
        <v>0.98780784637287788</v>
      </c>
      <c r="AC22" s="7">
        <f t="shared" si="7"/>
        <v>0.97874519846350827</v>
      </c>
      <c r="AD22" s="7">
        <f t="shared" si="8"/>
        <v>0.98441154731741731</v>
      </c>
      <c r="AE22" s="7">
        <f t="shared" si="9"/>
        <v>0.9859794677367737</v>
      </c>
      <c r="AF22" s="7">
        <f t="shared" si="10"/>
        <v>0.98541352486602096</v>
      </c>
      <c r="AG22" s="7">
        <f t="shared" si="11"/>
        <v>0.9767184035476717</v>
      </c>
      <c r="AH22" s="7">
        <f t="shared" si="12"/>
        <v>0.95966277784459619</v>
      </c>
      <c r="AI22" s="7">
        <f t="shared" si="13"/>
        <v>0.98069236401660786</v>
      </c>
      <c r="AJ22" s="7">
        <f t="shared" si="14"/>
        <v>0.97439223942002173</v>
      </c>
      <c r="AL22" s="7">
        <f t="shared" si="16"/>
        <v>0.98222844443958968</v>
      </c>
    </row>
    <row r="23" spans="1:40" x14ac:dyDescent="0.35">
      <c r="A23" s="2" t="s">
        <v>17</v>
      </c>
      <c r="B23" s="6">
        <v>17</v>
      </c>
      <c r="C23" s="7">
        <f>LARGE('Participações regionais'!$D$7:$D$24,'Dados Curva Loc'!$B23)</f>
        <v>7.2756295953836127E-3</v>
      </c>
      <c r="D23" s="7">
        <f>LARGE('Participações regionais'!$E$7:$E$24,'Dados Curva Loc'!$B23)</f>
        <v>0</v>
      </c>
      <c r="E23" s="7">
        <f>LARGE('Participações regionais'!$F$7:$F$24,'Dados Curva Loc'!$B23)</f>
        <v>0</v>
      </c>
      <c r="F23" s="7">
        <f>LARGE('Participações regionais'!$G$7:$G$24,'Dados Curva Loc'!$B23)</f>
        <v>0</v>
      </c>
      <c r="G23" s="7">
        <f>LARGE('Participações regionais'!$H$7:$H$24,'Dados Curva Loc'!$B23)</f>
        <v>1.1914799461819007E-3</v>
      </c>
      <c r="H23" s="7">
        <f>LARGE('Participações regionais'!$I$7:$I$24,'Dados Curva Loc'!$B23)</f>
        <v>8.0381429750297981E-3</v>
      </c>
      <c r="I23" s="7">
        <f>LARGE('Participações regionais'!$J$7:$J$24,'Dados Curva Loc'!$B23)</f>
        <v>6.7412912986685143E-3</v>
      </c>
      <c r="J23" s="7">
        <f>LARGE('Participações regionais'!$K$7:$K$24,'Dados Curva Loc'!$B23)</f>
        <v>1.0944133701731921E-2</v>
      </c>
      <c r="K23" s="7">
        <f>LARGE('Participações regionais'!$L$7:$L$24,'Dados Curva Loc'!$B23)</f>
        <v>7.9995376693058045E-3</v>
      </c>
      <c r="L23" s="7">
        <f>LARGE('Participações regionais'!$M$7:$M$24,'Dados Curva Loc'!$B23)</f>
        <v>7.4410989930820551E-3</v>
      </c>
      <c r="M23" s="7">
        <f>LARGE('Participações regionais'!$N$7:$N$24,'Dados Curva Loc'!$B23)</f>
        <v>8.8140820830031781E-3</v>
      </c>
      <c r="N23" s="7">
        <f>LARGE('Participações regionais'!$O$7:$O$24,'Dados Curva Loc'!$B23)</f>
        <v>1.2195121951219509E-2</v>
      </c>
      <c r="O23" s="7">
        <f>LARGE('Participações regionais'!$P$7:$P$24,'Dados Curva Loc'!$B23)</f>
        <v>2.0208702026883844E-2</v>
      </c>
      <c r="P23" s="7">
        <f>LARGE('Participações regionais'!$Q$7:$Q$24,'Dados Curva Loc'!$B23)</f>
        <v>9.7199919525907622E-3</v>
      </c>
      <c r="Q23" s="7">
        <f>LARGE('Participações regionais'!$R$7:$R$24,'Dados Curva Loc'!$B23)</f>
        <v>1.4298638576614562E-2</v>
      </c>
      <c r="S23" s="7">
        <f>LARGE('Participações regionais'!$T$7:$T$24,'Dados Curva Loc'!$B23)</f>
        <v>9.3728403956046622E-3</v>
      </c>
      <c r="T23" s="7"/>
      <c r="U23" s="6">
        <v>17</v>
      </c>
      <c r="V23" s="7">
        <f t="shared" si="15"/>
        <v>0.99308057830519136</v>
      </c>
      <c r="W23" s="7">
        <f t="shared" si="1"/>
        <v>1</v>
      </c>
      <c r="X23" s="7">
        <f t="shared" si="2"/>
        <v>1.0000000000000002</v>
      </c>
      <c r="Y23" s="7">
        <f t="shared" si="3"/>
        <v>1</v>
      </c>
      <c r="Z23" s="7">
        <f t="shared" si="4"/>
        <v>0.99894728143612865</v>
      </c>
      <c r="AA23" s="7">
        <f t="shared" si="5"/>
        <v>0.99272593905681716</v>
      </c>
      <c r="AB23" s="7">
        <f t="shared" si="6"/>
        <v>0.9945491376715464</v>
      </c>
      <c r="AC23" s="7">
        <f t="shared" si="7"/>
        <v>0.98968933216524024</v>
      </c>
      <c r="AD23" s="7">
        <f t="shared" si="8"/>
        <v>0.99241108498672315</v>
      </c>
      <c r="AE23" s="7">
        <f t="shared" si="9"/>
        <v>0.99342056672985579</v>
      </c>
      <c r="AF23" s="7">
        <f t="shared" si="10"/>
        <v>0.99422760694902412</v>
      </c>
      <c r="AG23" s="7">
        <f t="shared" si="11"/>
        <v>0.98891352549889122</v>
      </c>
      <c r="AH23" s="7">
        <f t="shared" si="12"/>
        <v>0.97987147987148004</v>
      </c>
      <c r="AI23" s="7">
        <f t="shared" si="13"/>
        <v>0.99041235596919863</v>
      </c>
      <c r="AJ23" s="7">
        <f t="shared" si="14"/>
        <v>0.98869087799663624</v>
      </c>
      <c r="AL23" s="7">
        <f t="shared" si="16"/>
        <v>0.99160128483519439</v>
      </c>
    </row>
    <row r="24" spans="1:40" x14ac:dyDescent="0.35">
      <c r="A24" s="2" t="s">
        <v>6</v>
      </c>
      <c r="B24" s="6">
        <v>18</v>
      </c>
      <c r="C24" s="7">
        <f>LARGE('Participações regionais'!$D$7:$D$24,'Dados Curva Loc'!$B24)</f>
        <v>6.9194216948088947E-3</v>
      </c>
      <c r="D24" s="7">
        <f>LARGE('Participações regionais'!$E$7:$E$24,'Dados Curva Loc'!$B24)</f>
        <v>0</v>
      </c>
      <c r="E24" s="7">
        <f>LARGE('Participações regionais'!$F$7:$F$24,'Dados Curva Loc'!$B24)</f>
        <v>0</v>
      </c>
      <c r="F24" s="7">
        <f>LARGE('Participações regionais'!$G$7:$G$24,'Dados Curva Loc'!$B24)</f>
        <v>0</v>
      </c>
      <c r="G24" s="7">
        <f>LARGE('Participações regionais'!$H$7:$H$24,'Dados Curva Loc'!$B24)</f>
        <v>1.0527185638718023E-3</v>
      </c>
      <c r="H24" s="7">
        <f>LARGE('Participações regionais'!$I$7:$I$24,'Dados Curva Loc'!$B24)</f>
        <v>7.2740609431828597E-3</v>
      </c>
      <c r="I24" s="7">
        <f>LARGE('Participações regionais'!$J$7:$J$24,'Dados Curva Loc'!$B24)</f>
        <v>5.4508623284534223E-3</v>
      </c>
      <c r="J24" s="7">
        <f>LARGE('Participações regionais'!$K$7:$K$24,'Dados Curva Loc'!$B24)</f>
        <v>1.0310667834759753E-2</v>
      </c>
      <c r="K24" s="7">
        <f>LARGE('Participações regionais'!$L$7:$L$24,'Dados Curva Loc'!$B24)</f>
        <v>7.5889150132767997E-3</v>
      </c>
      <c r="L24" s="7">
        <f>LARGE('Participações regionais'!$M$7:$M$24,'Dados Curva Loc'!$B24)</f>
        <v>6.5794332701445135E-3</v>
      </c>
      <c r="M24" s="7">
        <f>LARGE('Participações regionais'!$N$7:$N$24,'Dados Curva Loc'!$B24)</f>
        <v>5.7723930509759819E-3</v>
      </c>
      <c r="N24" s="7">
        <f>LARGE('Participações regionais'!$O$7:$O$24,'Dados Curva Loc'!$B24)</f>
        <v>1.1086474501108647E-2</v>
      </c>
      <c r="O24" s="7">
        <f>LARGE('Participações regionais'!$P$7:$P$24,'Dados Curva Loc'!$B24)</f>
        <v>2.0128520128520129E-2</v>
      </c>
      <c r="P24" s="7">
        <f>LARGE('Participações regionais'!$Q$7:$Q$24,'Dados Curva Loc'!$B24)</f>
        <v>9.587644030801418E-3</v>
      </c>
      <c r="Q24" s="7">
        <f>LARGE('Participações regionais'!$R$7:$R$24,'Dados Curva Loc'!$B24)</f>
        <v>1.1309122003363783E-2</v>
      </c>
      <c r="S24" s="7">
        <f>LARGE('Participações regionais'!$T$7:$T$24,'Dados Curva Loc'!$B24)</f>
        <v>8.3987151648060292E-3</v>
      </c>
      <c r="T24" s="7"/>
      <c r="U24" s="6">
        <v>18</v>
      </c>
      <c r="V24" s="7">
        <f t="shared" si="15"/>
        <v>1.0000000000000002</v>
      </c>
      <c r="W24" s="7">
        <f t="shared" si="1"/>
        <v>1</v>
      </c>
      <c r="X24" s="7">
        <f t="shared" si="2"/>
        <v>1.0000000000000002</v>
      </c>
      <c r="Y24" s="7">
        <f t="shared" si="3"/>
        <v>1</v>
      </c>
      <c r="Z24" s="7">
        <f t="shared" si="4"/>
        <v>1.0000000000000004</v>
      </c>
      <c r="AA24" s="7">
        <f t="shared" si="5"/>
        <v>1</v>
      </c>
      <c r="AB24" s="7">
        <f t="shared" si="6"/>
        <v>0.99999999999999978</v>
      </c>
      <c r="AC24" s="7">
        <f t="shared" si="7"/>
        <v>1</v>
      </c>
      <c r="AD24" s="7">
        <f t="shared" si="8"/>
        <v>1</v>
      </c>
      <c r="AE24" s="7">
        <f t="shared" si="9"/>
        <v>1.0000000000000002</v>
      </c>
      <c r="AF24" s="7">
        <f t="shared" si="10"/>
        <v>1</v>
      </c>
      <c r="AG24" s="7">
        <f t="shared" si="11"/>
        <v>0.99999999999999989</v>
      </c>
      <c r="AH24" s="7">
        <f t="shared" si="12"/>
        <v>1.0000000000000002</v>
      </c>
      <c r="AI24" s="7">
        <f t="shared" si="13"/>
        <v>1</v>
      </c>
      <c r="AJ24" s="7">
        <f t="shared" si="14"/>
        <v>1</v>
      </c>
      <c r="AL24" s="7">
        <f t="shared" si="16"/>
        <v>1.0000000000000004</v>
      </c>
    </row>
    <row r="25" spans="1:40" x14ac:dyDescent="0.3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S25" s="9"/>
      <c r="T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L25" s="9"/>
    </row>
    <row r="26" spans="1:40" x14ac:dyDescent="0.35">
      <c r="A26" s="2" t="s">
        <v>23</v>
      </c>
      <c r="B26" s="8" t="s">
        <v>22</v>
      </c>
      <c r="C26" s="7">
        <f>SUM(C7:C24)</f>
        <v>1.0000000000000002</v>
      </c>
      <c r="D26" s="7">
        <f t="shared" ref="D26:Q26" si="17">SUM(D7:D24)</f>
        <v>1</v>
      </c>
      <c r="E26" s="7">
        <f t="shared" si="17"/>
        <v>1.0000000000000002</v>
      </c>
      <c r="F26" s="7">
        <f t="shared" si="17"/>
        <v>1</v>
      </c>
      <c r="G26" s="7">
        <f t="shared" si="17"/>
        <v>1.0000000000000004</v>
      </c>
      <c r="H26" s="7">
        <f t="shared" si="17"/>
        <v>1</v>
      </c>
      <c r="I26" s="7">
        <f t="shared" si="17"/>
        <v>0.99999999999999978</v>
      </c>
      <c r="J26" s="7">
        <f t="shared" si="17"/>
        <v>1</v>
      </c>
      <c r="K26" s="7">
        <f t="shared" si="17"/>
        <v>1</v>
      </c>
      <c r="L26" s="7">
        <f t="shared" si="17"/>
        <v>1.0000000000000002</v>
      </c>
      <c r="M26" s="7">
        <f t="shared" si="17"/>
        <v>1</v>
      </c>
      <c r="N26" s="7">
        <f t="shared" si="17"/>
        <v>0.99999999999999989</v>
      </c>
      <c r="O26" s="7">
        <f t="shared" si="17"/>
        <v>1.0000000000000002</v>
      </c>
      <c r="P26" s="7">
        <f t="shared" si="17"/>
        <v>1</v>
      </c>
      <c r="Q26" s="7">
        <f t="shared" si="17"/>
        <v>1</v>
      </c>
      <c r="S26" s="7">
        <f t="shared" ref="S26" si="18">SUM(S7:S24)</f>
        <v>1.0000000000000004</v>
      </c>
      <c r="T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L26" s="7"/>
    </row>
    <row r="27" spans="1:40" x14ac:dyDescent="0.35">
      <c r="S27" s="9"/>
      <c r="T27" s="9"/>
      <c r="AL27" s="9"/>
    </row>
    <row r="28" spans="1:40" x14ac:dyDescent="0.35">
      <c r="S28" s="9"/>
      <c r="T28" s="9"/>
      <c r="V28" s="6">
        <f>+V6</f>
        <v>1</v>
      </c>
      <c r="W28" s="6">
        <f t="shared" ref="W28:AA28" si="19">+W6</f>
        <v>2</v>
      </c>
      <c r="X28" s="6" t="str">
        <f t="shared" si="19"/>
        <v>3A</v>
      </c>
      <c r="Y28" s="6" t="str">
        <f t="shared" si="19"/>
        <v>3B</v>
      </c>
      <c r="Z28" s="6">
        <f t="shared" si="19"/>
        <v>4</v>
      </c>
      <c r="AA28" s="6">
        <f t="shared" si="19"/>
        <v>5</v>
      </c>
      <c r="AB28" s="6" t="s">
        <v>22</v>
      </c>
      <c r="AE28" s="6">
        <f>+AB6</f>
        <v>6</v>
      </c>
      <c r="AF28" s="6">
        <f t="shared" ref="AF28:AK28" si="20">+AC6</f>
        <v>7</v>
      </c>
      <c r="AG28" s="6">
        <f t="shared" si="20"/>
        <v>8</v>
      </c>
      <c r="AH28" s="6">
        <f t="shared" si="20"/>
        <v>9</v>
      </c>
      <c r="AI28" s="6">
        <f t="shared" si="20"/>
        <v>10</v>
      </c>
      <c r="AJ28" s="6">
        <f t="shared" si="20"/>
        <v>11</v>
      </c>
      <c r="AK28" s="6">
        <f t="shared" si="20"/>
        <v>12</v>
      </c>
      <c r="AL28" s="6">
        <f>+AI6</f>
        <v>13</v>
      </c>
      <c r="AM28" s="6">
        <f t="shared" ref="AM28:AM46" si="21">+AJ6</f>
        <v>14</v>
      </c>
      <c r="AN28" s="6" t="str">
        <f>+AL6</f>
        <v>Total</v>
      </c>
    </row>
    <row r="29" spans="1:40" x14ac:dyDescent="0.35">
      <c r="S29" s="9"/>
      <c r="T29" s="9"/>
      <c r="U29" s="6">
        <v>1</v>
      </c>
      <c r="V29" s="10">
        <f t="shared" ref="V29:AA29" si="22">+V7</f>
        <v>0.14956112773090993</v>
      </c>
      <c r="W29" s="10">
        <f t="shared" si="22"/>
        <v>0.42947942756629637</v>
      </c>
      <c r="X29" s="10">
        <f t="shared" si="22"/>
        <v>0.45802844397454384</v>
      </c>
      <c r="Y29" s="10">
        <f t="shared" si="22"/>
        <v>1</v>
      </c>
      <c r="Z29" s="10">
        <f t="shared" si="22"/>
        <v>0.26404554419048387</v>
      </c>
      <c r="AA29" s="10">
        <f t="shared" si="22"/>
        <v>0.48254327251240353</v>
      </c>
      <c r="AB29" s="10">
        <f>+AL7</f>
        <v>0.39588543117809094</v>
      </c>
      <c r="AD29" s="6">
        <v>1</v>
      </c>
      <c r="AE29" s="10">
        <f>+AB7</f>
        <v>0.56006424472632454</v>
      </c>
      <c r="AF29" s="10">
        <f t="shared" ref="AF29:AL29" si="23">+AC7</f>
        <v>0.41237280140171167</v>
      </c>
      <c r="AG29" s="10">
        <f t="shared" si="23"/>
        <v>0.41210393924001348</v>
      </c>
      <c r="AH29" s="10">
        <f t="shared" si="23"/>
        <v>0.50255422339299338</v>
      </c>
      <c r="AI29" s="10">
        <f t="shared" si="23"/>
        <v>0.62540364150670114</v>
      </c>
      <c r="AJ29" s="10">
        <f t="shared" si="23"/>
        <v>0.54323725055432359</v>
      </c>
      <c r="AK29" s="10">
        <f t="shared" si="23"/>
        <v>0.34697284697284697</v>
      </c>
      <c r="AL29" s="10">
        <f t="shared" si="23"/>
        <v>0.5444346879395805</v>
      </c>
      <c r="AM29" s="10">
        <f t="shared" si="21"/>
        <v>0.25597471542543521</v>
      </c>
      <c r="AN29" s="7">
        <f>+AL7</f>
        <v>0.39588543117809094</v>
      </c>
    </row>
    <row r="30" spans="1:40" x14ac:dyDescent="0.35">
      <c r="S30" s="9"/>
      <c r="T30" s="9"/>
      <c r="U30" s="6">
        <v>2</v>
      </c>
      <c r="V30" s="10">
        <f t="shared" ref="V30:AA30" si="24">+V8</f>
        <v>0.29447074621809999</v>
      </c>
      <c r="W30" s="10">
        <f t="shared" si="24"/>
        <v>0.75709447832820298</v>
      </c>
      <c r="X30" s="10">
        <f t="shared" si="24"/>
        <v>0.82474043693826204</v>
      </c>
      <c r="Y30" s="10">
        <f t="shared" si="24"/>
        <v>1</v>
      </c>
      <c r="Z30" s="10">
        <f t="shared" si="24"/>
        <v>0.48094263812557037</v>
      </c>
      <c r="AA30" s="10">
        <f t="shared" si="24"/>
        <v>0.57194087023849538</v>
      </c>
      <c r="AB30" s="10">
        <f t="shared" ref="AB30:AB46" si="25">+AL8</f>
        <v>0.5805739391758642</v>
      </c>
      <c r="AD30" s="6">
        <v>2</v>
      </c>
      <c r="AE30" s="10">
        <f t="shared" ref="AE30:AL30" si="26">+AB8</f>
        <v>0.63057079880659317</v>
      </c>
      <c r="AF30" s="10">
        <f t="shared" si="26"/>
        <v>0.51105869667767367</v>
      </c>
      <c r="AG30" s="10">
        <f t="shared" si="26"/>
        <v>0.56194166724964945</v>
      </c>
      <c r="AH30" s="10">
        <f t="shared" si="26"/>
        <v>0.62150717644452103</v>
      </c>
      <c r="AI30" s="10">
        <f t="shared" si="26"/>
        <v>0.69735194131329403</v>
      </c>
      <c r="AJ30" s="10">
        <f t="shared" si="26"/>
        <v>0.61529933481152976</v>
      </c>
      <c r="AK30" s="10">
        <f t="shared" si="26"/>
        <v>0.42312846858301401</v>
      </c>
      <c r="AL30" s="10">
        <f t="shared" si="26"/>
        <v>0.62345950911623138</v>
      </c>
      <c r="AM30" s="10">
        <f t="shared" si="21"/>
        <v>0.36125802590853123</v>
      </c>
      <c r="AN30" s="7">
        <f t="shared" ref="AN30:AN46" si="27">+AL8</f>
        <v>0.5805739391758642</v>
      </c>
    </row>
    <row r="31" spans="1:40" x14ac:dyDescent="0.35">
      <c r="S31" s="9"/>
      <c r="T31" s="9"/>
      <c r="U31" s="6">
        <v>3</v>
      </c>
      <c r="V31" s="10">
        <f t="shared" ref="V31:AA31" si="28">+V9</f>
        <v>0.40855881029890262</v>
      </c>
      <c r="W31" s="10">
        <f t="shared" si="28"/>
        <v>0.8483762881670267</v>
      </c>
      <c r="X31" s="10">
        <f t="shared" si="28"/>
        <v>1.0000000000000002</v>
      </c>
      <c r="Y31" s="10">
        <f t="shared" si="28"/>
        <v>1</v>
      </c>
      <c r="Z31" s="10">
        <f t="shared" si="28"/>
        <v>0.63092164504658588</v>
      </c>
      <c r="AA31" s="10">
        <f t="shared" si="28"/>
        <v>0.64704504008883723</v>
      </c>
      <c r="AB31" s="10">
        <f t="shared" si="25"/>
        <v>0.66120460978613416</v>
      </c>
      <c r="AD31" s="6">
        <v>3</v>
      </c>
      <c r="AE31" s="10">
        <f t="shared" ref="AE31:AL31" si="29">+AB9</f>
        <v>0.6834614444107483</v>
      </c>
      <c r="AF31" s="10">
        <f t="shared" si="29"/>
        <v>0.57417615742300687</v>
      </c>
      <c r="AG31" s="10">
        <f t="shared" si="29"/>
        <v>0.63629174283463463</v>
      </c>
      <c r="AH31" s="10">
        <f t="shared" si="29"/>
        <v>0.68080824244811544</v>
      </c>
      <c r="AI31" s="10">
        <f t="shared" si="29"/>
        <v>0.74277279349743119</v>
      </c>
      <c r="AJ31" s="10">
        <f t="shared" si="29"/>
        <v>0.67405764966740556</v>
      </c>
      <c r="AK31" s="10">
        <f t="shared" si="29"/>
        <v>0.48867717049535231</v>
      </c>
      <c r="AL31" s="10">
        <f t="shared" si="29"/>
        <v>0.68303697096171867</v>
      </c>
      <c r="AM31" s="10">
        <f t="shared" si="21"/>
        <v>0.4611789105599699</v>
      </c>
      <c r="AN31" s="7">
        <f t="shared" si="27"/>
        <v>0.66120460978613416</v>
      </c>
    </row>
    <row r="32" spans="1:40" x14ac:dyDescent="0.35">
      <c r="S32" s="9"/>
      <c r="T32" s="9"/>
      <c r="U32" s="6">
        <v>4</v>
      </c>
      <c r="V32" s="10">
        <f t="shared" ref="V32:AA32" si="30">+V10</f>
        <v>0.51777273519812617</v>
      </c>
      <c r="W32" s="10">
        <f t="shared" si="30"/>
        <v>0.89641129571917477</v>
      </c>
      <c r="X32" s="10">
        <f t="shared" si="30"/>
        <v>1.0000000000000002</v>
      </c>
      <c r="Y32" s="10">
        <f t="shared" si="30"/>
        <v>1</v>
      </c>
      <c r="Z32" s="10">
        <f t="shared" si="30"/>
        <v>0.73929907821283891</v>
      </c>
      <c r="AA32" s="10">
        <f t="shared" si="30"/>
        <v>0.69204437788440964</v>
      </c>
      <c r="AB32" s="10">
        <f t="shared" si="25"/>
        <v>0.72147781692766744</v>
      </c>
      <c r="AD32" s="6">
        <v>4</v>
      </c>
      <c r="AE32" s="10">
        <f t="shared" ref="AE32:AL32" si="31">+AB10</f>
        <v>0.72985137759645879</v>
      </c>
      <c r="AF32" s="10">
        <f t="shared" si="31"/>
        <v>0.63704652155356367</v>
      </c>
      <c r="AG32" s="10">
        <f t="shared" si="31"/>
        <v>0.70590597045341863</v>
      </c>
      <c r="AH32" s="10">
        <f t="shared" si="31"/>
        <v>0.73191117457347554</v>
      </c>
      <c r="AI32" s="10">
        <f t="shared" si="31"/>
        <v>0.78327326636505379</v>
      </c>
      <c r="AJ32" s="10">
        <f t="shared" si="31"/>
        <v>0.71175166297117498</v>
      </c>
      <c r="AK32" s="10">
        <f t="shared" si="31"/>
        <v>0.55331237149418966</v>
      </c>
      <c r="AL32" s="10">
        <f t="shared" si="31"/>
        <v>0.72499003293127706</v>
      </c>
      <c r="AM32" s="10">
        <f t="shared" si="21"/>
        <v>0.55581839554955037</v>
      </c>
      <c r="AN32" s="7">
        <f t="shared" si="27"/>
        <v>0.72147781692766744</v>
      </c>
    </row>
    <row r="33" spans="19:40" x14ac:dyDescent="0.35">
      <c r="S33" s="9"/>
      <c r="T33" s="9"/>
      <c r="U33" s="6">
        <v>5</v>
      </c>
      <c r="V33" s="10">
        <f t="shared" ref="V33:AA33" si="32">+V11</f>
        <v>0.60304083365964933</v>
      </c>
      <c r="W33" s="10">
        <f t="shared" si="32"/>
        <v>0.93939879165631035</v>
      </c>
      <c r="X33" s="10">
        <f t="shared" si="32"/>
        <v>1.0000000000000002</v>
      </c>
      <c r="Y33" s="10">
        <f t="shared" si="32"/>
        <v>1</v>
      </c>
      <c r="Z33" s="10">
        <f t="shared" si="32"/>
        <v>0.83487602714685738</v>
      </c>
      <c r="AA33" s="10">
        <f t="shared" si="32"/>
        <v>0.73445602453212711</v>
      </c>
      <c r="AB33" s="10">
        <f t="shared" si="25"/>
        <v>0.76223201576124688</v>
      </c>
      <c r="AD33" s="6">
        <v>5</v>
      </c>
      <c r="AE33" s="10">
        <f t="shared" ref="AE33:AL33" si="33">+AB11</f>
        <v>0.76734384538797296</v>
      </c>
      <c r="AF33" s="10">
        <f t="shared" si="33"/>
        <v>0.69004649909023508</v>
      </c>
      <c r="AG33" s="10">
        <f t="shared" si="33"/>
        <v>0.76161073580538308</v>
      </c>
      <c r="AH33" s="10">
        <f t="shared" si="33"/>
        <v>0.78052758561264435</v>
      </c>
      <c r="AI33" s="10">
        <f t="shared" si="33"/>
        <v>0.82081725157409535</v>
      </c>
      <c r="AJ33" s="10">
        <f t="shared" si="33"/>
        <v>0.74722838137472269</v>
      </c>
      <c r="AK33" s="10">
        <f t="shared" si="33"/>
        <v>0.61099465644920192</v>
      </c>
      <c r="AL33" s="10">
        <f t="shared" si="33"/>
        <v>0.76378395410518263</v>
      </c>
      <c r="AM33" s="10">
        <f t="shared" si="21"/>
        <v>0.63577983370710711</v>
      </c>
      <c r="AN33" s="7">
        <f t="shared" si="27"/>
        <v>0.76223201576124688</v>
      </c>
    </row>
    <row r="34" spans="19:40" x14ac:dyDescent="0.35">
      <c r="S34" s="9"/>
      <c r="T34" s="9"/>
      <c r="U34" s="6">
        <v>6</v>
      </c>
      <c r="V34" s="10">
        <f t="shared" ref="V34:AA34" si="34">+V12</f>
        <v>0.68774091368158774</v>
      </c>
      <c r="W34" s="10">
        <f t="shared" si="34"/>
        <v>0.98013020285643271</v>
      </c>
      <c r="X34" s="10">
        <f t="shared" si="34"/>
        <v>1.0000000000000002</v>
      </c>
      <c r="Y34" s="10">
        <f t="shared" si="34"/>
        <v>1</v>
      </c>
      <c r="Z34" s="10">
        <f t="shared" si="34"/>
        <v>0.89807249708068237</v>
      </c>
      <c r="AA34" s="10">
        <f t="shared" si="34"/>
        <v>0.77366871440651197</v>
      </c>
      <c r="AB34" s="10">
        <f t="shared" si="25"/>
        <v>0.80287060047456893</v>
      </c>
      <c r="AD34" s="6">
        <v>6</v>
      </c>
      <c r="AE34" s="10">
        <f t="shared" ref="AE34:AL34" si="35">+AB12</f>
        <v>0.80025966706367824</v>
      </c>
      <c r="AF34" s="10">
        <f t="shared" si="35"/>
        <v>0.72471190781049921</v>
      </c>
      <c r="AG34" s="10">
        <f t="shared" si="35"/>
        <v>0.79563462491901604</v>
      </c>
      <c r="AH34" s="10">
        <f t="shared" si="35"/>
        <v>0.80995347005096141</v>
      </c>
      <c r="AI34" s="10">
        <f t="shared" si="35"/>
        <v>0.84993482094931372</v>
      </c>
      <c r="AJ34" s="10">
        <f t="shared" si="35"/>
        <v>0.78159645232815955</v>
      </c>
      <c r="AK34" s="10">
        <f t="shared" si="35"/>
        <v>0.65274365274365276</v>
      </c>
      <c r="AL34" s="10">
        <f t="shared" si="35"/>
        <v>0.79636203015975582</v>
      </c>
      <c r="AM34" s="10">
        <f t="shared" si="21"/>
        <v>0.69261151571117641</v>
      </c>
      <c r="AN34" s="7">
        <f t="shared" si="27"/>
        <v>0.80287060047456893</v>
      </c>
    </row>
    <row r="35" spans="19:40" x14ac:dyDescent="0.35">
      <c r="S35" s="9"/>
      <c r="T35" s="9"/>
      <c r="U35" s="6">
        <v>7</v>
      </c>
      <c r="V35" s="10">
        <f t="shared" ref="V35:AA35" si="36">+V13</f>
        <v>0.75624435362622577</v>
      </c>
      <c r="W35" s="10">
        <f t="shared" si="36"/>
        <v>1</v>
      </c>
      <c r="X35" s="10">
        <f t="shared" si="36"/>
        <v>1.0000000000000002</v>
      </c>
      <c r="Y35" s="10">
        <f t="shared" si="36"/>
        <v>1</v>
      </c>
      <c r="Z35" s="10">
        <f t="shared" si="36"/>
        <v>0.9488477512018797</v>
      </c>
      <c r="AA35" s="10">
        <f t="shared" si="36"/>
        <v>0.81149586886314773</v>
      </c>
      <c r="AB35" s="10">
        <f t="shared" si="25"/>
        <v>0.8386361240373611</v>
      </c>
      <c r="AD35" s="6">
        <v>7</v>
      </c>
      <c r="AE35" s="10">
        <f t="shared" ref="AE35:AL35" si="37">+AB13</f>
        <v>0.8273903008309007</v>
      </c>
      <c r="AF35" s="10">
        <f t="shared" si="37"/>
        <v>0.75925152189051359</v>
      </c>
      <c r="AG35" s="10">
        <f t="shared" si="37"/>
        <v>0.82948818167162952</v>
      </c>
      <c r="AH35" s="10">
        <f t="shared" si="37"/>
        <v>0.83697899997538105</v>
      </c>
      <c r="AI35" s="10">
        <f t="shared" si="37"/>
        <v>0.87607460232258949</v>
      </c>
      <c r="AJ35" s="10">
        <f t="shared" si="37"/>
        <v>0.80820399113082031</v>
      </c>
      <c r="AK35" s="10">
        <f t="shared" si="37"/>
        <v>0.68806664261209716</v>
      </c>
      <c r="AL35" s="10">
        <f t="shared" si="37"/>
        <v>0.82696595052646205</v>
      </c>
      <c r="AM35" s="10">
        <f t="shared" si="21"/>
        <v>0.74792060390770287</v>
      </c>
      <c r="AN35" s="7">
        <f t="shared" si="27"/>
        <v>0.8386361240373611</v>
      </c>
    </row>
    <row r="36" spans="19:40" x14ac:dyDescent="0.35">
      <c r="S36" s="9"/>
      <c r="T36" s="9"/>
      <c r="U36" s="6">
        <v>8</v>
      </c>
      <c r="V36" s="10">
        <f t="shared" ref="V36:AA36" si="38">+V14</f>
        <v>0.79683208001694505</v>
      </c>
      <c r="W36" s="10">
        <f t="shared" si="38"/>
        <v>1</v>
      </c>
      <c r="X36" s="10">
        <f t="shared" si="38"/>
        <v>1.0000000000000002</v>
      </c>
      <c r="Y36" s="10">
        <f t="shared" si="38"/>
        <v>1</v>
      </c>
      <c r="Z36" s="10">
        <f t="shared" si="38"/>
        <v>0.96055574283429423</v>
      </c>
      <c r="AA36" s="10">
        <f t="shared" si="38"/>
        <v>0.84660289128640842</v>
      </c>
      <c r="AB36" s="10">
        <f t="shared" si="25"/>
        <v>0.86682900936260998</v>
      </c>
      <c r="AD36" s="6">
        <v>8</v>
      </c>
      <c r="AE36" s="10">
        <f t="shared" ref="AE36:AL36" si="39">+AB14</f>
        <v>0.85403525892443166</v>
      </c>
      <c r="AF36" s="10">
        <f t="shared" si="39"/>
        <v>0.79355302468719802</v>
      </c>
      <c r="AG36" s="10">
        <f t="shared" si="39"/>
        <v>0.85988946646429554</v>
      </c>
      <c r="AH36" s="10">
        <f t="shared" si="39"/>
        <v>0.86273049558088588</v>
      </c>
      <c r="AI36" s="10">
        <f t="shared" si="39"/>
        <v>0.89234806465080219</v>
      </c>
      <c r="AJ36" s="10">
        <f t="shared" si="39"/>
        <v>0.8314855875831485</v>
      </c>
      <c r="AK36" s="10">
        <f t="shared" si="39"/>
        <v>0.72326649599376869</v>
      </c>
      <c r="AL36" s="10">
        <f t="shared" si="39"/>
        <v>0.85419438426870808</v>
      </c>
      <c r="AM36" s="10">
        <f t="shared" si="21"/>
        <v>0.79359805066836486</v>
      </c>
      <c r="AN36" s="7">
        <f t="shared" si="27"/>
        <v>0.86682900936260998</v>
      </c>
    </row>
    <row r="37" spans="19:40" x14ac:dyDescent="0.35">
      <c r="S37" s="9"/>
      <c r="T37" s="9"/>
      <c r="U37" s="6">
        <v>9</v>
      </c>
      <c r="V37" s="10">
        <f t="shared" ref="V37:AA37" si="40">+V15</f>
        <v>0.82861988996671387</v>
      </c>
      <c r="W37" s="10">
        <f t="shared" si="40"/>
        <v>1</v>
      </c>
      <c r="X37" s="10">
        <f t="shared" si="40"/>
        <v>1.0000000000000002</v>
      </c>
      <c r="Y37" s="10">
        <f t="shared" si="40"/>
        <v>1</v>
      </c>
      <c r="Z37" s="10">
        <f t="shared" si="40"/>
        <v>0.97039179004958309</v>
      </c>
      <c r="AA37" s="10">
        <f t="shared" si="40"/>
        <v>0.8776755605815173</v>
      </c>
      <c r="AB37" s="10">
        <f t="shared" si="25"/>
        <v>0.88803090995436107</v>
      </c>
      <c r="AD37" s="6">
        <v>9</v>
      </c>
      <c r="AE37" s="10">
        <f t="shared" ref="AE37:AL37" si="41">+AB15</f>
        <v>0.87891710137463153</v>
      </c>
      <c r="AF37" s="10">
        <f t="shared" si="41"/>
        <v>0.82745018756879385</v>
      </c>
      <c r="AG37" s="10">
        <f t="shared" si="41"/>
        <v>0.88324324981978219</v>
      </c>
      <c r="AH37" s="10">
        <f t="shared" si="41"/>
        <v>0.88497378074300215</v>
      </c>
      <c r="AI37" s="10">
        <f t="shared" si="41"/>
        <v>0.9080080770902027</v>
      </c>
      <c r="AJ37" s="10">
        <f t="shared" si="41"/>
        <v>0.85476718403547669</v>
      </c>
      <c r="AK37" s="10">
        <f t="shared" si="41"/>
        <v>0.75825444007262188</v>
      </c>
      <c r="AL37" s="10">
        <f t="shared" si="41"/>
        <v>0.87332460028264269</v>
      </c>
      <c r="AM37" s="10">
        <f t="shared" si="21"/>
        <v>0.82182455500831764</v>
      </c>
      <c r="AN37" s="7">
        <f t="shared" si="27"/>
        <v>0.88803090995436107</v>
      </c>
    </row>
    <row r="38" spans="19:40" x14ac:dyDescent="0.35">
      <c r="S38" s="9"/>
      <c r="T38" s="9"/>
      <c r="U38" s="6">
        <v>10</v>
      </c>
      <c r="V38" s="10">
        <f t="shared" ref="V38:AA38" si="42">+V16</f>
        <v>0.85961829993121375</v>
      </c>
      <c r="W38" s="10">
        <f t="shared" si="42"/>
        <v>1</v>
      </c>
      <c r="X38" s="10">
        <f t="shared" si="42"/>
        <v>1.0000000000000002</v>
      </c>
      <c r="Y38" s="10">
        <f t="shared" si="42"/>
        <v>1</v>
      </c>
      <c r="Z38" s="10">
        <f t="shared" si="42"/>
        <v>0.97628514606558026</v>
      </c>
      <c r="AA38" s="10">
        <f t="shared" si="42"/>
        <v>0.89916154731705322</v>
      </c>
      <c r="AB38" s="10">
        <f t="shared" si="25"/>
        <v>0.90876322410171939</v>
      </c>
      <c r="AD38" s="6">
        <v>10</v>
      </c>
      <c r="AE38" s="10">
        <f t="shared" ref="AE38:AL38" si="43">+AB16</f>
        <v>0.90129263145292127</v>
      </c>
      <c r="AF38" s="10">
        <f t="shared" si="43"/>
        <v>0.86069142125480147</v>
      </c>
      <c r="AG38" s="10">
        <f t="shared" si="43"/>
        <v>0.90620161876575944</v>
      </c>
      <c r="AH38" s="10">
        <f t="shared" si="43"/>
        <v>0.90677392353332198</v>
      </c>
      <c r="AI38" s="10">
        <f t="shared" si="43"/>
        <v>0.92126115072974979</v>
      </c>
      <c r="AJ38" s="10">
        <f t="shared" si="43"/>
        <v>0.87694013303769403</v>
      </c>
      <c r="AK38" s="10">
        <f t="shared" si="43"/>
        <v>0.79116910935092755</v>
      </c>
      <c r="AL38" s="10">
        <f t="shared" si="43"/>
        <v>0.89206105049831241</v>
      </c>
      <c r="AM38" s="10">
        <f t="shared" si="21"/>
        <v>0.84771820384273511</v>
      </c>
      <c r="AN38" s="7">
        <f t="shared" si="27"/>
        <v>0.90876322410171939</v>
      </c>
    </row>
    <row r="39" spans="19:40" x14ac:dyDescent="0.35">
      <c r="S39" s="9"/>
      <c r="T39" s="9"/>
      <c r="U39" s="6">
        <v>11</v>
      </c>
      <c r="V39" s="10">
        <f t="shared" ref="V39:AA39" si="44">+V17</f>
        <v>0.88933003369410502</v>
      </c>
      <c r="W39" s="10">
        <f t="shared" si="44"/>
        <v>1</v>
      </c>
      <c r="X39" s="10">
        <f t="shared" si="44"/>
        <v>1.0000000000000002</v>
      </c>
      <c r="Y39" s="10">
        <f t="shared" si="44"/>
        <v>1</v>
      </c>
      <c r="Z39" s="10">
        <f t="shared" si="44"/>
        <v>0.98183960409016624</v>
      </c>
      <c r="AA39" s="10">
        <f t="shared" si="44"/>
        <v>0.91549252727772845</v>
      </c>
      <c r="AB39" s="10">
        <f t="shared" si="25"/>
        <v>0.92316825854018369</v>
      </c>
      <c r="AD39" s="6">
        <v>11</v>
      </c>
      <c r="AE39" s="10">
        <f t="shared" ref="AE39:AL39" si="45">+AB17</f>
        <v>0.92102122910959261</v>
      </c>
      <c r="AF39" s="10">
        <f t="shared" si="45"/>
        <v>0.88649729316890169</v>
      </c>
      <c r="AG39" s="10">
        <f t="shared" si="45"/>
        <v>0.92596321429331829</v>
      </c>
      <c r="AH39" s="10">
        <f t="shared" si="45"/>
        <v>0.92713385361530332</v>
      </c>
      <c r="AI39" s="10">
        <f t="shared" si="45"/>
        <v>0.93355996898670013</v>
      </c>
      <c r="AJ39" s="10">
        <f t="shared" si="45"/>
        <v>0.89689578713968954</v>
      </c>
      <c r="AK39" s="10">
        <f t="shared" si="45"/>
        <v>0.82314736860191406</v>
      </c>
      <c r="AL39" s="10">
        <f t="shared" si="45"/>
        <v>0.90974199530677058</v>
      </c>
      <c r="AM39" s="10">
        <f t="shared" si="21"/>
        <v>0.87271964614530406</v>
      </c>
      <c r="AN39" s="7">
        <f t="shared" si="27"/>
        <v>0.92316825854018369</v>
      </c>
    </row>
    <row r="40" spans="19:40" x14ac:dyDescent="0.35">
      <c r="S40" s="9"/>
      <c r="T40" s="9"/>
      <c r="U40" s="6">
        <v>12</v>
      </c>
      <c r="V40" s="10">
        <f t="shared" ref="V40:AA40" si="46">+V18</f>
        <v>0.91552879187679559</v>
      </c>
      <c r="W40" s="10">
        <f t="shared" si="46"/>
        <v>1</v>
      </c>
      <c r="X40" s="10">
        <f t="shared" si="46"/>
        <v>1.0000000000000002</v>
      </c>
      <c r="Y40" s="10">
        <f t="shared" si="46"/>
        <v>1</v>
      </c>
      <c r="Z40" s="10">
        <f t="shared" si="46"/>
        <v>0.98697510947970057</v>
      </c>
      <c r="AA40" s="10">
        <f t="shared" si="46"/>
        <v>0.93101867416485828</v>
      </c>
      <c r="AB40" s="10">
        <f t="shared" si="25"/>
        <v>0.93730812963234356</v>
      </c>
      <c r="AD40" s="6">
        <v>12</v>
      </c>
      <c r="AE40" s="10">
        <f t="shared" ref="AE40:AL40" si="47">+AB18</f>
        <v>0.9384140656193013</v>
      </c>
      <c r="AF40" s="10">
        <f t="shared" si="47"/>
        <v>0.90929307904845336</v>
      </c>
      <c r="AG40" s="10">
        <f t="shared" si="47"/>
        <v>0.94534156200858344</v>
      </c>
      <c r="AH40" s="10">
        <f t="shared" si="47"/>
        <v>0.94024348211428166</v>
      </c>
      <c r="AI40" s="10">
        <f t="shared" si="47"/>
        <v>0.94578636607622124</v>
      </c>
      <c r="AJ40" s="10">
        <f t="shared" si="47"/>
        <v>0.91574279379157419</v>
      </c>
      <c r="AK40" s="10">
        <f t="shared" si="47"/>
        <v>0.85450135450135456</v>
      </c>
      <c r="AL40" s="10">
        <f t="shared" si="47"/>
        <v>0.92722093539249761</v>
      </c>
      <c r="AM40" s="10">
        <f t="shared" si="21"/>
        <v>0.89429263418834015</v>
      </c>
      <c r="AN40" s="7">
        <f t="shared" si="27"/>
        <v>0.93730812963234356</v>
      </c>
    </row>
    <row r="41" spans="19:40" x14ac:dyDescent="0.35">
      <c r="S41" s="9"/>
      <c r="T41" s="9"/>
      <c r="U41" s="6">
        <v>13</v>
      </c>
      <c r="V41" s="10">
        <f t="shared" ref="V41:AA41" si="48">+V19</f>
        <v>0.93992320723601419</v>
      </c>
      <c r="W41" s="10">
        <f t="shared" si="48"/>
        <v>1</v>
      </c>
      <c r="X41" s="10">
        <f t="shared" si="48"/>
        <v>1.0000000000000002</v>
      </c>
      <c r="Y41" s="10">
        <f t="shared" si="48"/>
        <v>1</v>
      </c>
      <c r="Z41" s="10">
        <f t="shared" si="48"/>
        <v>0.99157291451278329</v>
      </c>
      <c r="AA41" s="10">
        <f t="shared" si="48"/>
        <v>0.94647350672901576</v>
      </c>
      <c r="AB41" s="10">
        <f t="shared" si="25"/>
        <v>0.94981464064718646</v>
      </c>
      <c r="AD41" s="6">
        <v>13</v>
      </c>
      <c r="AE41" s="10">
        <f t="shared" ref="AE41:AL41" si="49">+AB19</f>
        <v>0.95363039742388578</v>
      </c>
      <c r="AF41" s="10">
        <f t="shared" si="49"/>
        <v>0.93032324729878468</v>
      </c>
      <c r="AG41" s="10">
        <f t="shared" si="49"/>
        <v>0.95692112090860137</v>
      </c>
      <c r="AH41" s="10">
        <f t="shared" si="49"/>
        <v>0.95238065929737337</v>
      </c>
      <c r="AI41" s="10">
        <f t="shared" si="49"/>
        <v>0.95712666888190245</v>
      </c>
      <c r="AJ41" s="10">
        <f t="shared" si="49"/>
        <v>0.933481152993348</v>
      </c>
      <c r="AK41" s="10">
        <f t="shared" si="49"/>
        <v>0.88475283929829396</v>
      </c>
      <c r="AL41" s="10">
        <f t="shared" si="49"/>
        <v>0.94203202000215525</v>
      </c>
      <c r="AM41" s="10">
        <f t="shared" si="21"/>
        <v>0.91507355008170599</v>
      </c>
      <c r="AN41" s="7">
        <f t="shared" si="27"/>
        <v>0.94981464064718646</v>
      </c>
    </row>
    <row r="42" spans="19:40" x14ac:dyDescent="0.35">
      <c r="S42" s="9"/>
      <c r="T42" s="9"/>
      <c r="U42" s="6">
        <v>14</v>
      </c>
      <c r="V42" s="10">
        <f t="shared" ref="V42:AA42" si="50">+V20</f>
        <v>0.95665083011837693</v>
      </c>
      <c r="W42" s="10">
        <f t="shared" si="50"/>
        <v>1</v>
      </c>
      <c r="X42" s="10">
        <f t="shared" si="50"/>
        <v>1.0000000000000002</v>
      </c>
      <c r="Y42" s="10">
        <f t="shared" si="50"/>
        <v>1</v>
      </c>
      <c r="Z42" s="10">
        <f t="shared" si="50"/>
        <v>0.99371170774204376</v>
      </c>
      <c r="AA42" s="10">
        <f t="shared" si="50"/>
        <v>0.9618977760118993</v>
      </c>
      <c r="AB42" s="10">
        <f t="shared" si="25"/>
        <v>0.96131294404096657</v>
      </c>
      <c r="AD42" s="6">
        <v>14</v>
      </c>
      <c r="AE42" s="10">
        <f t="shared" ref="AE42:AL42" si="51">+AB20</f>
        <v>0.96630427355061099</v>
      </c>
      <c r="AF42" s="10">
        <f t="shared" si="51"/>
        <v>0.94804232091111251</v>
      </c>
      <c r="AG42" s="10">
        <f t="shared" si="51"/>
        <v>0.96668481517417992</v>
      </c>
      <c r="AH42" s="10">
        <f t="shared" si="51"/>
        <v>0.96448706270464579</v>
      </c>
      <c r="AI42" s="10">
        <f t="shared" si="51"/>
        <v>0.9673934343821623</v>
      </c>
      <c r="AJ42" s="10">
        <f t="shared" si="51"/>
        <v>0.95011086474501094</v>
      </c>
      <c r="AK42" s="10">
        <f t="shared" si="51"/>
        <v>0.91292245837700392</v>
      </c>
      <c r="AL42" s="10">
        <f t="shared" si="51"/>
        <v>0.95522337911697297</v>
      </c>
      <c r="AM42" s="10">
        <f t="shared" si="21"/>
        <v>0.9357728886068386</v>
      </c>
      <c r="AN42" s="7">
        <f t="shared" si="27"/>
        <v>0.96131294404096657</v>
      </c>
    </row>
    <row r="43" spans="19:40" x14ac:dyDescent="0.35">
      <c r="S43" s="9"/>
      <c r="T43" s="9"/>
      <c r="U43" s="6">
        <v>15</v>
      </c>
      <c r="V43" s="10">
        <f t="shared" ref="V43:AA43" si="52">+V21</f>
        <v>0.9716207168184644</v>
      </c>
      <c r="W43" s="10">
        <f t="shared" si="52"/>
        <v>1</v>
      </c>
      <c r="X43" s="10">
        <f t="shared" si="52"/>
        <v>1.0000000000000002</v>
      </c>
      <c r="Y43" s="10">
        <f t="shared" si="52"/>
        <v>1</v>
      </c>
      <c r="Z43" s="10">
        <f t="shared" si="52"/>
        <v>0.9957357559820863</v>
      </c>
      <c r="AA43" s="10">
        <f t="shared" si="52"/>
        <v>0.97559012602259643</v>
      </c>
      <c r="AB43" s="10">
        <f t="shared" si="25"/>
        <v>0.97177885939438835</v>
      </c>
      <c r="AD43" s="6">
        <v>15</v>
      </c>
      <c r="AE43" s="10">
        <f t="shared" ref="AE43:AL43" si="53">+AB21</f>
        <v>0.97870368644778494</v>
      </c>
      <c r="AF43" s="10">
        <f t="shared" si="53"/>
        <v>0.96565357054608347</v>
      </c>
      <c r="AG43" s="10">
        <f t="shared" si="53"/>
        <v>0.97559988928396524</v>
      </c>
      <c r="AH43" s="10">
        <f t="shared" si="53"/>
        <v>0.97564563381668701</v>
      </c>
      <c r="AI43" s="10">
        <f t="shared" si="53"/>
        <v>0.97647164072284853</v>
      </c>
      <c r="AJ43" s="10">
        <f t="shared" si="53"/>
        <v>0.96452328159645218</v>
      </c>
      <c r="AK43" s="10">
        <f t="shared" si="53"/>
        <v>0.93900162081980276</v>
      </c>
      <c r="AL43" s="10">
        <f t="shared" si="53"/>
        <v>0.96807014194007301</v>
      </c>
      <c r="AM43" s="10">
        <f t="shared" si="21"/>
        <v>0.95539114327006924</v>
      </c>
      <c r="AN43" s="7">
        <f t="shared" si="27"/>
        <v>0.97177885939438835</v>
      </c>
    </row>
    <row r="44" spans="19:40" x14ac:dyDescent="0.35">
      <c r="U44" s="6">
        <v>16</v>
      </c>
      <c r="V44" s="10">
        <f t="shared" ref="V44:AA44" si="54">+V22</f>
        <v>0.98580494870980773</v>
      </c>
      <c r="W44" s="10">
        <f t="shared" si="54"/>
        <v>1</v>
      </c>
      <c r="X44" s="10">
        <f t="shared" si="54"/>
        <v>1.0000000000000002</v>
      </c>
      <c r="Y44" s="10">
        <f t="shared" si="54"/>
        <v>1</v>
      </c>
      <c r="Z44" s="10">
        <f t="shared" si="54"/>
        <v>0.9977558014899468</v>
      </c>
      <c r="AA44" s="10">
        <f t="shared" si="54"/>
        <v>0.98468779608178736</v>
      </c>
      <c r="AB44" s="10">
        <f t="shared" si="25"/>
        <v>0.98222844443958968</v>
      </c>
      <c r="AD44" s="6">
        <v>16</v>
      </c>
      <c r="AE44" s="10">
        <f t="shared" ref="AE44:AL44" si="55">+AB22</f>
        <v>0.98780784637287788</v>
      </c>
      <c r="AF44" s="10">
        <f t="shared" si="55"/>
        <v>0.97874519846350827</v>
      </c>
      <c r="AG44" s="10">
        <f t="shared" si="55"/>
        <v>0.98441154731741731</v>
      </c>
      <c r="AH44" s="10">
        <f t="shared" si="55"/>
        <v>0.9859794677367737</v>
      </c>
      <c r="AI44" s="10">
        <f t="shared" si="55"/>
        <v>0.98541352486602096</v>
      </c>
      <c r="AJ44" s="10">
        <f t="shared" si="55"/>
        <v>0.9767184035476717</v>
      </c>
      <c r="AK44" s="10">
        <f t="shared" si="55"/>
        <v>0.95966277784459619</v>
      </c>
      <c r="AL44" s="10">
        <f t="shared" si="55"/>
        <v>0.98069236401660786</v>
      </c>
      <c r="AM44" s="10">
        <f t="shared" si="21"/>
        <v>0.97439223942002173</v>
      </c>
      <c r="AN44" s="7">
        <f t="shared" si="27"/>
        <v>0.98222844443958968</v>
      </c>
    </row>
    <row r="45" spans="19:40" x14ac:dyDescent="0.35">
      <c r="U45" s="6">
        <v>17</v>
      </c>
      <c r="V45" s="10">
        <f t="shared" ref="V45:AA45" si="56">+V23</f>
        <v>0.99308057830519136</v>
      </c>
      <c r="W45" s="10">
        <f t="shared" si="56"/>
        <v>1</v>
      </c>
      <c r="X45" s="10">
        <f t="shared" si="56"/>
        <v>1.0000000000000002</v>
      </c>
      <c r="Y45" s="10">
        <f t="shared" si="56"/>
        <v>1</v>
      </c>
      <c r="Z45" s="10">
        <f t="shared" si="56"/>
        <v>0.99894728143612865</v>
      </c>
      <c r="AA45" s="10">
        <f t="shared" si="56"/>
        <v>0.99272593905681716</v>
      </c>
      <c r="AB45" s="10">
        <f t="shared" si="25"/>
        <v>0.99160128483519439</v>
      </c>
      <c r="AD45" s="6">
        <v>17</v>
      </c>
      <c r="AE45" s="10">
        <f t="shared" ref="AE45:AL45" si="57">+AB23</f>
        <v>0.9945491376715464</v>
      </c>
      <c r="AF45" s="10">
        <f t="shared" si="57"/>
        <v>0.98968933216524024</v>
      </c>
      <c r="AG45" s="10">
        <f t="shared" si="57"/>
        <v>0.99241108498672315</v>
      </c>
      <c r="AH45" s="10">
        <f t="shared" si="57"/>
        <v>0.99342056672985579</v>
      </c>
      <c r="AI45" s="10">
        <f t="shared" si="57"/>
        <v>0.99422760694902412</v>
      </c>
      <c r="AJ45" s="10">
        <f t="shared" si="57"/>
        <v>0.98891352549889122</v>
      </c>
      <c r="AK45" s="10">
        <f t="shared" si="57"/>
        <v>0.97987147987148004</v>
      </c>
      <c r="AL45" s="10">
        <f t="shared" si="57"/>
        <v>0.99041235596919863</v>
      </c>
      <c r="AM45" s="10">
        <f t="shared" si="21"/>
        <v>0.98869087799663624</v>
      </c>
      <c r="AN45" s="7">
        <f t="shared" si="27"/>
        <v>0.99160128483519439</v>
      </c>
    </row>
    <row r="46" spans="19:40" x14ac:dyDescent="0.35">
      <c r="U46" s="6">
        <v>18</v>
      </c>
      <c r="V46" s="10">
        <f t="shared" ref="V46:AA46" si="58">+V24</f>
        <v>1.0000000000000002</v>
      </c>
      <c r="W46" s="10">
        <f t="shared" si="58"/>
        <v>1</v>
      </c>
      <c r="X46" s="10">
        <f t="shared" si="58"/>
        <v>1.0000000000000002</v>
      </c>
      <c r="Y46" s="10">
        <f t="shared" si="58"/>
        <v>1</v>
      </c>
      <c r="Z46" s="10">
        <f t="shared" si="58"/>
        <v>1.0000000000000004</v>
      </c>
      <c r="AA46" s="10">
        <f t="shared" si="58"/>
        <v>1</v>
      </c>
      <c r="AB46" s="10">
        <f t="shared" si="25"/>
        <v>1.0000000000000004</v>
      </c>
      <c r="AD46" s="6">
        <v>18</v>
      </c>
      <c r="AE46" s="10">
        <f t="shared" ref="AE46:AL46" si="59">+AB24</f>
        <v>0.99999999999999978</v>
      </c>
      <c r="AF46" s="10">
        <f t="shared" si="59"/>
        <v>1</v>
      </c>
      <c r="AG46" s="10">
        <f t="shared" si="59"/>
        <v>1</v>
      </c>
      <c r="AH46" s="10">
        <f t="shared" si="59"/>
        <v>1.0000000000000002</v>
      </c>
      <c r="AI46" s="10">
        <f t="shared" si="59"/>
        <v>1</v>
      </c>
      <c r="AJ46" s="10">
        <f t="shared" si="59"/>
        <v>0.99999999999999989</v>
      </c>
      <c r="AK46" s="10">
        <f t="shared" si="59"/>
        <v>1.0000000000000002</v>
      </c>
      <c r="AL46" s="10">
        <f t="shared" si="59"/>
        <v>1</v>
      </c>
      <c r="AM46" s="10">
        <f t="shared" si="21"/>
        <v>1</v>
      </c>
      <c r="AN46" s="7">
        <f t="shared" si="27"/>
        <v>1.0000000000000004</v>
      </c>
    </row>
  </sheetData>
  <mergeCells count="2">
    <mergeCell ref="C4:Q4"/>
    <mergeCell ref="V4:AJ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topLeftCell="B1" workbookViewId="0">
      <selection activeCell="B1" sqref="B1"/>
    </sheetView>
  </sheetViews>
  <sheetFormatPr defaultRowHeight="12.75" x14ac:dyDescent="0.35"/>
  <cols>
    <col min="1" max="1" width="27.59765625" style="2" hidden="1" customWidth="1"/>
    <col min="2" max="2" width="6.59765625" style="2" customWidth="1"/>
    <col min="3" max="3" width="17.86328125" style="2" bestFit="1" customWidth="1"/>
    <col min="4" max="4" width="13.73046875" style="2" bestFit="1" customWidth="1"/>
    <col min="5" max="6" width="10.1328125" style="2" bestFit="1" customWidth="1"/>
    <col min="7" max="16" width="10.1328125" style="2" customWidth="1"/>
    <col min="17" max="17" width="10.1328125" style="2" bestFit="1" customWidth="1"/>
    <col min="18" max="18" width="11.1328125" style="2" bestFit="1" customWidth="1"/>
    <col min="19" max="19" width="9.06640625" style="2"/>
    <col min="20" max="20" width="10.1328125" style="2" bestFit="1" customWidth="1"/>
    <col min="21" max="16384" width="9.06640625" style="2"/>
  </cols>
  <sheetData>
    <row r="1" spans="1:20" ht="13.15" x14ac:dyDescent="0.35">
      <c r="B1" s="4" t="s">
        <v>26</v>
      </c>
      <c r="C1" s="4"/>
    </row>
    <row r="2" spans="1:20" x14ac:dyDescent="0.35">
      <c r="B2" s="5" t="s">
        <v>67</v>
      </c>
      <c r="C2" s="8"/>
    </row>
    <row r="4" spans="1:20" s="6" customFormat="1" x14ac:dyDescent="0.35">
      <c r="B4" s="6" t="s">
        <v>27</v>
      </c>
      <c r="D4" s="16">
        <v>2012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0" s="6" customFormat="1" ht="12.75" hidden="1" customHeight="1" x14ac:dyDescent="0.35">
      <c r="D5" s="6" t="s">
        <v>18</v>
      </c>
      <c r="E5" s="6" t="s">
        <v>19</v>
      </c>
      <c r="F5" s="6" t="s">
        <v>20</v>
      </c>
      <c r="Q5" s="6" t="s">
        <v>21</v>
      </c>
      <c r="R5" s="6" t="s">
        <v>22</v>
      </c>
    </row>
    <row r="6" spans="1:20" s="6" customFormat="1" x14ac:dyDescent="0.35">
      <c r="D6" s="6">
        <v>1</v>
      </c>
      <c r="E6" s="6">
        <v>2</v>
      </c>
      <c r="F6" s="6" t="s">
        <v>64</v>
      </c>
      <c r="G6" s="6" t="s">
        <v>65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T6" s="6" t="s">
        <v>22</v>
      </c>
    </row>
    <row r="7" spans="1:20" x14ac:dyDescent="0.35">
      <c r="A7" s="2" t="s">
        <v>8</v>
      </c>
      <c r="B7" s="6" t="s">
        <v>28</v>
      </c>
      <c r="C7" s="8" t="s">
        <v>46</v>
      </c>
      <c r="D7" s="9">
        <v>4710.6730956089459</v>
      </c>
      <c r="E7" s="9">
        <v>5339.6304561879815</v>
      </c>
      <c r="F7" s="9">
        <v>3085724.6232592976</v>
      </c>
      <c r="G7" s="9">
        <v>0</v>
      </c>
      <c r="H7" s="9">
        <v>2054.1054020263609</v>
      </c>
      <c r="I7" s="9">
        <v>79404.783492195245</v>
      </c>
      <c r="J7" s="9">
        <v>9548.5760898644567</v>
      </c>
      <c r="K7" s="9">
        <v>65933.554880158146</v>
      </c>
      <c r="L7" s="9">
        <v>23242.892059739108</v>
      </c>
      <c r="M7" s="9">
        <v>11158.301361069576</v>
      </c>
      <c r="N7" s="9">
        <v>22673.232488001227</v>
      </c>
      <c r="O7" s="9">
        <v>10569.01112088578</v>
      </c>
      <c r="P7" s="9">
        <v>75860.154418881692</v>
      </c>
      <c r="Q7" s="9">
        <v>28506.953370564926</v>
      </c>
      <c r="R7" s="9">
        <v>39428.750434054156</v>
      </c>
      <c r="T7" s="9">
        <f>SUM(D7:S7)</f>
        <v>3464155.241928535</v>
      </c>
    </row>
    <row r="8" spans="1:20" x14ac:dyDescent="0.35">
      <c r="A8" s="2" t="s">
        <v>13</v>
      </c>
      <c r="B8" s="6" t="s">
        <v>29</v>
      </c>
      <c r="C8" s="8" t="s">
        <v>47</v>
      </c>
      <c r="D8" s="9">
        <v>21640.82313570314</v>
      </c>
      <c r="E8" s="9">
        <v>24530.252039796953</v>
      </c>
      <c r="F8" s="9">
        <v>1180718.7005864803</v>
      </c>
      <c r="G8" s="9">
        <v>0</v>
      </c>
      <c r="H8" s="9">
        <v>1033.9582405413603</v>
      </c>
      <c r="I8" s="9">
        <v>39969.336602282208</v>
      </c>
      <c r="J8" s="9">
        <v>3561.688720552293</v>
      </c>
      <c r="K8" s="9">
        <v>67234.581912527807</v>
      </c>
      <c r="L8" s="9">
        <v>28011.132512113778</v>
      </c>
      <c r="M8" s="9">
        <v>10632.278044799614</v>
      </c>
      <c r="N8" s="9">
        <v>8123.4053746168338</v>
      </c>
      <c r="O8" s="9">
        <v>6935.9135480812929</v>
      </c>
      <c r="P8" s="9">
        <v>56203.907117861665</v>
      </c>
      <c r="Q8" s="9">
        <v>14643.53303792611</v>
      </c>
      <c r="R8" s="9">
        <v>49129.413879453306</v>
      </c>
      <c r="T8" s="9">
        <f t="shared" ref="T8:T26" si="0">SUM(D8:S8)</f>
        <v>1512368.9247527362</v>
      </c>
    </row>
    <row r="9" spans="1:20" x14ac:dyDescent="0.35">
      <c r="A9" s="2" t="s">
        <v>0</v>
      </c>
      <c r="B9" s="6" t="s">
        <v>30</v>
      </c>
      <c r="C9" s="8" t="s">
        <v>48</v>
      </c>
      <c r="D9" s="9">
        <v>57662.967478135441</v>
      </c>
      <c r="E9" s="9">
        <v>0</v>
      </c>
      <c r="F9" s="9">
        <v>0</v>
      </c>
      <c r="G9" s="9">
        <v>0</v>
      </c>
      <c r="H9" s="9">
        <v>38053.451550340644</v>
      </c>
      <c r="I9" s="9">
        <v>27599.38343603367</v>
      </c>
      <c r="J9" s="9">
        <v>4492.0262019469128</v>
      </c>
      <c r="K9" s="9">
        <v>68508.87551272547</v>
      </c>
      <c r="L9" s="9">
        <v>40809.133665082671</v>
      </c>
      <c r="M9" s="9">
        <v>12149.359783027476</v>
      </c>
      <c r="N9" s="9">
        <v>14534.941292017294</v>
      </c>
      <c r="O9" s="9">
        <v>6935.9135480812929</v>
      </c>
      <c r="P9" s="9">
        <v>141265.77730623184</v>
      </c>
      <c r="Q9" s="9">
        <v>8965.1203002443053</v>
      </c>
      <c r="R9" s="9">
        <v>107829.80971504394</v>
      </c>
      <c r="T9" s="9">
        <f t="shared" si="0"/>
        <v>528806.75978891097</v>
      </c>
    </row>
    <row r="10" spans="1:20" x14ac:dyDescent="0.35">
      <c r="A10" s="2" t="s">
        <v>2</v>
      </c>
      <c r="B10" s="6" t="s">
        <v>31</v>
      </c>
      <c r="C10" s="8" t="s">
        <v>49</v>
      </c>
      <c r="D10" s="9">
        <v>11387.998382083739</v>
      </c>
      <c r="E10" s="9">
        <v>12908.4956144963</v>
      </c>
      <c r="F10" s="9">
        <v>2470528.2853471115</v>
      </c>
      <c r="G10" s="9">
        <v>902198.35281796637</v>
      </c>
      <c r="H10" s="9">
        <v>11087.487449228329</v>
      </c>
      <c r="I10" s="9">
        <v>428604.85129433929</v>
      </c>
      <c r="J10" s="9">
        <v>101110.81070943952</v>
      </c>
      <c r="K10" s="9">
        <v>817936.09073387703</v>
      </c>
      <c r="L10" s="9">
        <v>494288.13632049481</v>
      </c>
      <c r="M10" s="9">
        <v>207494.59827725211</v>
      </c>
      <c r="N10" s="9">
        <v>312189.69880261755</v>
      </c>
      <c r="O10" s="9">
        <v>161837.9827885635</v>
      </c>
      <c r="P10" s="9">
        <v>747770.55077805079</v>
      </c>
      <c r="Q10" s="9">
        <v>260504.1198744399</v>
      </c>
      <c r="R10" s="9">
        <v>485674.60759318777</v>
      </c>
      <c r="T10" s="9">
        <f t="shared" si="0"/>
        <v>7425522.0667831497</v>
      </c>
    </row>
    <row r="11" spans="1:20" x14ac:dyDescent="0.35">
      <c r="A11" s="2" t="s">
        <v>10</v>
      </c>
      <c r="B11" s="6" t="s">
        <v>32</v>
      </c>
      <c r="C11" s="8" t="s">
        <v>50</v>
      </c>
      <c r="D11" s="9">
        <v>17835.85258319389</v>
      </c>
      <c r="E11" s="9">
        <v>0</v>
      </c>
      <c r="F11" s="9">
        <v>0</v>
      </c>
      <c r="G11" s="9">
        <v>0</v>
      </c>
      <c r="H11" s="9">
        <v>355.10859200843186</v>
      </c>
      <c r="I11" s="9">
        <v>13727.299892610847</v>
      </c>
      <c r="J11" s="9">
        <v>4039.5508329135623</v>
      </c>
      <c r="K11" s="9">
        <v>41713.065332344944</v>
      </c>
      <c r="L11" s="9">
        <v>9102.341184908033</v>
      </c>
      <c r="M11" s="9">
        <v>4607.1510743837716</v>
      </c>
      <c r="N11" s="9">
        <v>7817.1827636365142</v>
      </c>
      <c r="O11" s="9">
        <v>4293.6607678598475</v>
      </c>
      <c r="P11" s="9">
        <v>68917.209924800831</v>
      </c>
      <c r="Q11" s="9">
        <v>6039.5506123083924</v>
      </c>
      <c r="R11" s="9">
        <v>37222.770691987607</v>
      </c>
      <c r="T11" s="9">
        <f t="shared" si="0"/>
        <v>215670.74425295671</v>
      </c>
    </row>
    <row r="12" spans="1:20" x14ac:dyDescent="0.35">
      <c r="A12" s="2" t="s">
        <v>4</v>
      </c>
      <c r="B12" s="6" t="s">
        <v>33</v>
      </c>
      <c r="C12" s="8" t="s">
        <v>51</v>
      </c>
      <c r="D12" s="9">
        <v>101819.72014792614</v>
      </c>
      <c r="E12" s="9">
        <v>115414.43604931839</v>
      </c>
      <c r="F12" s="9">
        <v>0</v>
      </c>
      <c r="G12" s="9">
        <v>0</v>
      </c>
      <c r="H12" s="9">
        <v>974.50037477330363</v>
      </c>
      <c r="I12" s="9">
        <v>37670.896145642022</v>
      </c>
      <c r="J12" s="9">
        <v>5942.4350797901861</v>
      </c>
      <c r="K12" s="9">
        <v>105124.76644427971</v>
      </c>
      <c r="L12" s="9">
        <v>66813.738060282849</v>
      </c>
      <c r="M12" s="9">
        <v>20072.744807808831</v>
      </c>
      <c r="N12" s="9">
        <v>13048.485701216989</v>
      </c>
      <c r="O12" s="9">
        <v>10238.729523358101</v>
      </c>
      <c r="P12" s="9">
        <v>89974.389137070961</v>
      </c>
      <c r="Q12" s="9">
        <v>15588.137967323994</v>
      </c>
      <c r="R12" s="9">
        <v>179564.58964606252</v>
      </c>
      <c r="T12" s="9">
        <f t="shared" si="0"/>
        <v>762247.56908485387</v>
      </c>
    </row>
    <row r="13" spans="1:20" x14ac:dyDescent="0.35">
      <c r="A13" s="2" t="s">
        <v>5</v>
      </c>
      <c r="B13" s="6" t="s">
        <v>34</v>
      </c>
      <c r="C13" s="8" t="s">
        <v>52</v>
      </c>
      <c r="D13" s="9">
        <v>46636.456879910074</v>
      </c>
      <c r="E13" s="9">
        <v>0</v>
      </c>
      <c r="F13" s="9">
        <v>0</v>
      </c>
      <c r="G13" s="9">
        <v>0</v>
      </c>
      <c r="H13" s="9">
        <v>26313.026006448657</v>
      </c>
      <c r="I13" s="9">
        <v>19084.294972654101</v>
      </c>
      <c r="J13" s="9">
        <v>4898.010185608653</v>
      </c>
      <c r="K13" s="9">
        <v>68036.584877687172</v>
      </c>
      <c r="L13" s="9">
        <v>27536.862229934199</v>
      </c>
      <c r="M13" s="9">
        <v>9000.8434117304569</v>
      </c>
      <c r="N13" s="9">
        <v>5660.8652113167582</v>
      </c>
      <c r="O13" s="9">
        <v>6605.631950553613</v>
      </c>
      <c r="P13" s="9">
        <v>75403.462958826596</v>
      </c>
      <c r="Q13" s="9">
        <v>13028.41153348863</v>
      </c>
      <c r="R13" s="9">
        <v>86666.278716131492</v>
      </c>
      <c r="T13" s="9">
        <f t="shared" si="0"/>
        <v>388870.72893429035</v>
      </c>
    </row>
    <row r="14" spans="1:20" x14ac:dyDescent="0.35">
      <c r="A14" s="2" t="s">
        <v>14</v>
      </c>
      <c r="B14" s="6" t="s">
        <v>35</v>
      </c>
      <c r="C14" s="8" t="s">
        <v>53</v>
      </c>
      <c r="D14" s="9">
        <v>20227.451228438702</v>
      </c>
      <c r="E14" s="9">
        <v>0</v>
      </c>
      <c r="F14" s="9">
        <v>0</v>
      </c>
      <c r="G14" s="9">
        <v>0</v>
      </c>
      <c r="H14" s="9">
        <v>46325.398559480258</v>
      </c>
      <c r="I14" s="9">
        <v>33598.855966555093</v>
      </c>
      <c r="J14" s="9">
        <v>3140.0036988483862</v>
      </c>
      <c r="K14" s="9">
        <v>21707.546923647147</v>
      </c>
      <c r="L14" s="9">
        <v>23702.569410159314</v>
      </c>
      <c r="M14" s="9">
        <v>4998.4920922850961</v>
      </c>
      <c r="N14" s="9">
        <v>6139.3380409735082</v>
      </c>
      <c r="O14" s="9">
        <v>4954.2239629152091</v>
      </c>
      <c r="P14" s="9">
        <v>44527.417355371901</v>
      </c>
      <c r="Q14" s="9">
        <v>8460.0762367057105</v>
      </c>
      <c r="R14" s="9">
        <v>47436.582395971134</v>
      </c>
      <c r="T14" s="9">
        <f t="shared" si="0"/>
        <v>265217.95587135147</v>
      </c>
    </row>
    <row r="15" spans="1:20" x14ac:dyDescent="0.35">
      <c r="A15" s="2" t="s">
        <v>16</v>
      </c>
      <c r="B15" s="6" t="s">
        <v>36</v>
      </c>
      <c r="C15" s="8" t="s">
        <v>54</v>
      </c>
      <c r="D15" s="9">
        <v>77670.013145569596</v>
      </c>
      <c r="E15" s="9">
        <v>88040.320206297911</v>
      </c>
      <c r="F15" s="9">
        <v>0</v>
      </c>
      <c r="G15" s="9">
        <v>0</v>
      </c>
      <c r="H15" s="9">
        <v>1725.6826237878442</v>
      </c>
      <c r="I15" s="9">
        <v>66709.067111619748</v>
      </c>
      <c r="J15" s="9">
        <v>12728.851931743076</v>
      </c>
      <c r="K15" s="9">
        <v>195742.19036323205</v>
      </c>
      <c r="L15" s="9">
        <v>179719.25108254087</v>
      </c>
      <c r="M15" s="9">
        <v>49113.29774661619</v>
      </c>
      <c r="N15" s="9">
        <v>35915.2338669905</v>
      </c>
      <c r="O15" s="9">
        <v>21468.303839299242</v>
      </c>
      <c r="P15" s="9">
        <v>164125.03633385451</v>
      </c>
      <c r="Q15" s="9">
        <v>37812.233395281073</v>
      </c>
      <c r="R15" s="9">
        <v>199759.69274935854</v>
      </c>
      <c r="T15" s="9">
        <f t="shared" si="0"/>
        <v>1130529.1743961913</v>
      </c>
    </row>
    <row r="16" spans="1:20" x14ac:dyDescent="0.35">
      <c r="A16" s="2" t="s">
        <v>12</v>
      </c>
      <c r="B16" s="6" t="s">
        <v>37</v>
      </c>
      <c r="C16" s="8" t="s">
        <v>55</v>
      </c>
      <c r="D16" s="9">
        <v>74351.747932142389</v>
      </c>
      <c r="E16" s="9">
        <v>0</v>
      </c>
      <c r="F16" s="9">
        <v>0</v>
      </c>
      <c r="G16" s="9">
        <v>0</v>
      </c>
      <c r="H16" s="9">
        <v>806.66065132567974</v>
      </c>
      <c r="I16" s="9">
        <v>31182.778793630172</v>
      </c>
      <c r="J16" s="9">
        <v>6768.6767180610914</v>
      </c>
      <c r="K16" s="9">
        <v>125192.66286137879</v>
      </c>
      <c r="L16" s="9">
        <v>83497.107294184432</v>
      </c>
      <c r="M16" s="9">
        <v>24484.225373241938</v>
      </c>
      <c r="N16" s="9">
        <v>18741.249101177531</v>
      </c>
      <c r="O16" s="9">
        <v>11229.574315941141</v>
      </c>
      <c r="P16" s="9">
        <v>124312.64972824063</v>
      </c>
      <c r="Q16" s="9">
        <v>18562.329909824184</v>
      </c>
      <c r="R16" s="9">
        <v>151715.14122093419</v>
      </c>
      <c r="T16" s="9">
        <f t="shared" si="0"/>
        <v>670844.80390008225</v>
      </c>
    </row>
    <row r="17" spans="1:20" x14ac:dyDescent="0.35">
      <c r="A17" s="2" t="s">
        <v>7</v>
      </c>
      <c r="B17" s="6" t="s">
        <v>38</v>
      </c>
      <c r="C17" s="8" t="s">
        <v>56</v>
      </c>
      <c r="D17" s="9">
        <v>58049.668751620302</v>
      </c>
      <c r="E17" s="9">
        <v>0</v>
      </c>
      <c r="F17" s="9">
        <v>0</v>
      </c>
      <c r="G17" s="9">
        <v>0</v>
      </c>
      <c r="H17" s="9">
        <v>16768.471765133712</v>
      </c>
      <c r="I17" s="9">
        <v>12161.826668206313</v>
      </c>
      <c r="J17" s="9">
        <v>1643.6132095959097</v>
      </c>
      <c r="K17" s="9">
        <v>68758.387546330618</v>
      </c>
      <c r="L17" s="9">
        <v>40604.83262045146</v>
      </c>
      <c r="M17" s="9">
        <v>8406.2083585557175</v>
      </c>
      <c r="N17" s="9">
        <v>5124.9756421011962</v>
      </c>
      <c r="O17" s="9">
        <v>5284.5055604428899</v>
      </c>
      <c r="P17" s="9">
        <v>67571.821569503387</v>
      </c>
      <c r="Q17" s="9">
        <v>8363.4199000114077</v>
      </c>
      <c r="R17" s="9">
        <v>104940.91051742929</v>
      </c>
      <c r="T17" s="9">
        <f t="shared" si="0"/>
        <v>397678.6421093822</v>
      </c>
    </row>
    <row r="18" spans="1:20" x14ac:dyDescent="0.35">
      <c r="A18" s="2" t="s">
        <v>9</v>
      </c>
      <c r="B18" s="6" t="s">
        <v>39</v>
      </c>
      <c r="C18" s="8" t="s">
        <v>57</v>
      </c>
      <c r="D18" s="9">
        <v>21103.407519731874</v>
      </c>
      <c r="E18" s="9">
        <v>0</v>
      </c>
      <c r="F18" s="9">
        <v>0</v>
      </c>
      <c r="G18" s="9">
        <v>0</v>
      </c>
      <c r="H18" s="9">
        <v>8908.2506252272851</v>
      </c>
      <c r="I18" s="9">
        <v>6460.9704174846047</v>
      </c>
      <c r="J18" s="9">
        <v>984.06765703242479</v>
      </c>
      <c r="K18" s="9">
        <v>25967.073783049174</v>
      </c>
      <c r="L18" s="9">
        <v>10692.970746679537</v>
      </c>
      <c r="M18" s="9">
        <v>3072.2811080694869</v>
      </c>
      <c r="N18" s="9">
        <v>4399.8234869325215</v>
      </c>
      <c r="O18" s="9">
        <v>3633.0975728044868</v>
      </c>
      <c r="P18" s="9">
        <v>65195.791675973494</v>
      </c>
      <c r="Q18" s="9">
        <v>4650.8754950553384</v>
      </c>
      <c r="R18" s="9">
        <v>40931.591563644688</v>
      </c>
      <c r="T18" s="9">
        <f t="shared" si="0"/>
        <v>196000.20165168494</v>
      </c>
    </row>
    <row r="19" spans="1:20" x14ac:dyDescent="0.35">
      <c r="A19" s="2" t="s">
        <v>15</v>
      </c>
      <c r="B19" s="6" t="s">
        <v>40</v>
      </c>
      <c r="C19" s="8" t="s">
        <v>58</v>
      </c>
      <c r="D19" s="9">
        <v>16607.474032402431</v>
      </c>
      <c r="E19" s="9">
        <v>0</v>
      </c>
      <c r="F19" s="9">
        <v>0</v>
      </c>
      <c r="G19" s="9">
        <v>0</v>
      </c>
      <c r="H19" s="9">
        <v>209.03887453100174</v>
      </c>
      <c r="I19" s="9">
        <v>8080.7375109436298</v>
      </c>
      <c r="J19" s="9">
        <v>1217.0343578528859</v>
      </c>
      <c r="K19" s="9">
        <v>34931.684704719548</v>
      </c>
      <c r="L19" s="9">
        <v>9594.8526317868236</v>
      </c>
      <c r="M19" s="9">
        <v>2716.5165463410103</v>
      </c>
      <c r="N19" s="9">
        <v>2881.4697074884321</v>
      </c>
      <c r="O19" s="9">
        <v>3302.8159752768065</v>
      </c>
      <c r="P19" s="9">
        <v>76125.529186211003</v>
      </c>
      <c r="Q19" s="9">
        <v>4587.5489296349315</v>
      </c>
      <c r="R19" s="9">
        <v>36051.802620938062</v>
      </c>
      <c r="T19" s="9">
        <f t="shared" si="0"/>
        <v>196306.50507812656</v>
      </c>
    </row>
    <row r="20" spans="1:20" x14ac:dyDescent="0.35">
      <c r="A20" s="2" t="s">
        <v>1</v>
      </c>
      <c r="B20" s="6" t="s">
        <v>41</v>
      </c>
      <c r="C20" s="8" t="s">
        <v>59</v>
      </c>
      <c r="D20" s="9">
        <v>10191.349166552576</v>
      </c>
      <c r="E20" s="9">
        <v>11552.072770682369</v>
      </c>
      <c r="F20" s="9">
        <v>0</v>
      </c>
      <c r="G20" s="9">
        <v>0</v>
      </c>
      <c r="H20" s="9">
        <v>375.23999537871867</v>
      </c>
      <c r="I20" s="9">
        <v>14505.512015725237</v>
      </c>
      <c r="J20" s="9">
        <v>4810.3290640744754</v>
      </c>
      <c r="K20" s="9">
        <v>51185.611465282927</v>
      </c>
      <c r="L20" s="9">
        <v>36464.088233729773</v>
      </c>
      <c r="M20" s="9">
        <v>9183.8080434765307</v>
      </c>
      <c r="N20" s="9">
        <v>6615.6843247206725</v>
      </c>
      <c r="O20" s="9">
        <v>5945.0687554982505</v>
      </c>
      <c r="P20" s="9">
        <v>70935.292457747011</v>
      </c>
      <c r="Q20" s="9">
        <v>9153.53153668087</v>
      </c>
      <c r="R20" s="9">
        <v>39273.969301709411</v>
      </c>
      <c r="T20" s="9">
        <f t="shared" si="0"/>
        <v>270191.55713125883</v>
      </c>
    </row>
    <row r="21" spans="1:20" x14ac:dyDescent="0.35">
      <c r="A21" s="2" t="s">
        <v>3</v>
      </c>
      <c r="B21" s="6" t="s">
        <v>42</v>
      </c>
      <c r="C21" s="8" t="s">
        <v>60</v>
      </c>
      <c r="D21" s="9">
        <v>98653.019169894076</v>
      </c>
      <c r="E21" s="9">
        <v>0</v>
      </c>
      <c r="F21" s="9">
        <v>0</v>
      </c>
      <c r="G21" s="9">
        <v>0</v>
      </c>
      <c r="H21" s="9">
        <v>900.99734386318676</v>
      </c>
      <c r="I21" s="9">
        <v>34829.516998456922</v>
      </c>
      <c r="J21" s="9">
        <v>8374.9744736087341</v>
      </c>
      <c r="K21" s="9">
        <v>124702.54993822586</v>
      </c>
      <c r="L21" s="9">
        <v>89177.405981519827</v>
      </c>
      <c r="M21" s="9">
        <v>21099.379685939577</v>
      </c>
      <c r="N21" s="9">
        <v>20217.071962429909</v>
      </c>
      <c r="O21" s="9">
        <v>17504.924668967073</v>
      </c>
      <c r="P21" s="9">
        <v>139297.06682302136</v>
      </c>
      <c r="Q21" s="9">
        <v>20073.933065834495</v>
      </c>
      <c r="R21" s="9">
        <v>189585.27354076906</v>
      </c>
      <c r="T21" s="9">
        <f t="shared" si="0"/>
        <v>764416.11365253013</v>
      </c>
    </row>
    <row r="22" spans="1:20" x14ac:dyDescent="0.35">
      <c r="A22" s="2" t="s">
        <v>11</v>
      </c>
      <c r="B22" s="6" t="s">
        <v>43</v>
      </c>
      <c r="C22" s="8" t="s">
        <v>61</v>
      </c>
      <c r="D22" s="9">
        <v>27631.718249537778</v>
      </c>
      <c r="E22" s="9">
        <v>0</v>
      </c>
      <c r="F22" s="9">
        <v>0</v>
      </c>
      <c r="G22" s="9">
        <v>0</v>
      </c>
      <c r="H22" s="9">
        <v>184.69392161809668</v>
      </c>
      <c r="I22" s="9">
        <v>7139.6437806657605</v>
      </c>
      <c r="J22" s="9">
        <v>2238.5194237260584</v>
      </c>
      <c r="K22" s="9">
        <v>45215.144946874228</v>
      </c>
      <c r="L22" s="9">
        <v>13888.822801981916</v>
      </c>
      <c r="M22" s="9">
        <v>5412.7036891546786</v>
      </c>
      <c r="N22" s="9">
        <v>4531.6693333268258</v>
      </c>
      <c r="O22" s="9">
        <v>7926.7583406643353</v>
      </c>
      <c r="P22" s="9">
        <v>60709.106656243013</v>
      </c>
      <c r="Q22" s="9">
        <v>6146.9901102971926</v>
      </c>
      <c r="R22" s="9">
        <v>53555.666215897509</v>
      </c>
      <c r="T22" s="9">
        <f t="shared" si="0"/>
        <v>234581.4374699874</v>
      </c>
    </row>
    <row r="23" spans="1:20" x14ac:dyDescent="0.35">
      <c r="A23" s="2" t="s">
        <v>17</v>
      </c>
      <c r="B23" s="6" t="s">
        <v>44</v>
      </c>
      <c r="C23" s="8" t="s">
        <v>62</v>
      </c>
      <c r="D23" s="9">
        <v>4953.1758722412078</v>
      </c>
      <c r="E23" s="9">
        <v>0</v>
      </c>
      <c r="F23" s="9">
        <v>0</v>
      </c>
      <c r="G23" s="9">
        <v>0</v>
      </c>
      <c r="H23" s="9">
        <v>19014.249233678405</v>
      </c>
      <c r="I23" s="9">
        <v>13790.642739841089</v>
      </c>
      <c r="J23" s="9">
        <v>2288.0694528721174</v>
      </c>
      <c r="K23" s="9">
        <v>20451.075611564123</v>
      </c>
      <c r="L23" s="9">
        <v>11710.827736895706</v>
      </c>
      <c r="M23" s="9">
        <v>4266.6335653008009</v>
      </c>
      <c r="N23" s="9">
        <v>6103.1867605105535</v>
      </c>
      <c r="O23" s="9">
        <v>3633.0975728044868</v>
      </c>
      <c r="P23" s="9">
        <v>43552.319373092098</v>
      </c>
      <c r="Q23" s="9">
        <v>6311.874449363946</v>
      </c>
      <c r="R23" s="9">
        <v>21457.405986675109</v>
      </c>
      <c r="T23" s="9">
        <f t="shared" si="0"/>
        <v>157532.55835483962</v>
      </c>
    </row>
    <row r="24" spans="1:20" x14ac:dyDescent="0.35">
      <c r="A24" s="2" t="s">
        <v>6</v>
      </c>
      <c r="B24" s="6" t="s">
        <v>45</v>
      </c>
      <c r="C24" s="8" t="s">
        <v>63</v>
      </c>
      <c r="D24" s="9">
        <v>9656.4832293075851</v>
      </c>
      <c r="E24" s="9">
        <v>10945.792863220084</v>
      </c>
      <c r="F24" s="9">
        <v>0</v>
      </c>
      <c r="G24" s="9">
        <v>0</v>
      </c>
      <c r="H24" s="9">
        <v>354.40633375132882</v>
      </c>
      <c r="I24" s="9">
        <v>13700.1529580836</v>
      </c>
      <c r="J24" s="9">
        <v>2747.0699286242907</v>
      </c>
      <c r="K24" s="9">
        <v>35145.55216209538</v>
      </c>
      <c r="L24" s="9">
        <v>10568.930826724878</v>
      </c>
      <c r="M24" s="9">
        <v>5011.1979694896845</v>
      </c>
      <c r="N24" s="9">
        <v>4463.6198642200879</v>
      </c>
      <c r="O24" s="9">
        <v>5614.7871579705707</v>
      </c>
      <c r="P24" s="9">
        <v>43379.517199017202</v>
      </c>
      <c r="Q24" s="9">
        <v>7086.8896602211153</v>
      </c>
      <c r="R24" s="9">
        <v>27129.576717263724</v>
      </c>
      <c r="T24" s="9">
        <f t="shared" si="0"/>
        <v>175803.97686998954</v>
      </c>
    </row>
    <row r="25" spans="1:20" x14ac:dyDescent="0.35"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20" x14ac:dyDescent="0.35">
      <c r="A26" s="2" t="s">
        <v>23</v>
      </c>
      <c r="B26" s="8" t="s">
        <v>22</v>
      </c>
      <c r="C26" s="8"/>
      <c r="D26" s="9">
        <f>SUM(D7:D24)</f>
        <v>680789.99999999977</v>
      </c>
      <c r="E26" s="9">
        <f t="shared" ref="E26:R26" si="1">SUM(E7:E24)</f>
        <v>268731</v>
      </c>
      <c r="F26" s="9">
        <f t="shared" si="1"/>
        <v>6736971.6091928892</v>
      </c>
      <c r="G26" s="9">
        <f t="shared" si="1"/>
        <v>902198.35281796637</v>
      </c>
      <c r="H26" s="9">
        <f t="shared" si="1"/>
        <v>175444.72754314257</v>
      </c>
      <c r="I26" s="9">
        <f t="shared" si="1"/>
        <v>888220.55079696968</v>
      </c>
      <c r="J26" s="9">
        <f t="shared" si="1"/>
        <v>180534.30773615505</v>
      </c>
      <c r="K26" s="9">
        <f t="shared" si="1"/>
        <v>1983487.0000000005</v>
      </c>
      <c r="L26" s="9">
        <f t="shared" si="1"/>
        <v>1199425.89539921</v>
      </c>
      <c r="M26" s="9">
        <f t="shared" si="1"/>
        <v>412880.02093854256</v>
      </c>
      <c r="N26" s="9">
        <f t="shared" si="1"/>
        <v>499181.13372429489</v>
      </c>
      <c r="O26" s="9">
        <f t="shared" si="1"/>
        <v>297914.00096996798</v>
      </c>
      <c r="P26" s="9">
        <f t="shared" si="1"/>
        <v>2155127</v>
      </c>
      <c r="Q26" s="9">
        <f t="shared" si="1"/>
        <v>478485.52938520652</v>
      </c>
      <c r="R26" s="9">
        <f t="shared" si="1"/>
        <v>1897353.8335065113</v>
      </c>
      <c r="T26" s="9">
        <f t="shared" si="0"/>
        <v>18756744.962010849</v>
      </c>
    </row>
    <row r="27" spans="1:20" x14ac:dyDescent="0.35">
      <c r="T27" s="9"/>
    </row>
    <row r="28" spans="1:20" x14ac:dyDescent="0.35">
      <c r="T28" s="9"/>
    </row>
    <row r="29" spans="1:20" x14ac:dyDescent="0.35">
      <c r="T29" s="9"/>
    </row>
    <row r="30" spans="1:20" x14ac:dyDescent="0.35">
      <c r="T30" s="9"/>
    </row>
    <row r="31" spans="1:20" x14ac:dyDescent="0.35">
      <c r="T31" s="9"/>
    </row>
    <row r="32" spans="1:20" x14ac:dyDescent="0.35">
      <c r="T32" s="9"/>
    </row>
    <row r="33" spans="20:20" x14ac:dyDescent="0.35">
      <c r="T33" s="9"/>
    </row>
    <row r="34" spans="20:20" x14ac:dyDescent="0.35">
      <c r="T34" s="9"/>
    </row>
    <row r="35" spans="20:20" x14ac:dyDescent="0.35">
      <c r="T35" s="9"/>
    </row>
    <row r="36" spans="20:20" x14ac:dyDescent="0.35">
      <c r="T36" s="9"/>
    </row>
    <row r="37" spans="20:20" x14ac:dyDescent="0.35">
      <c r="T37" s="9"/>
    </row>
    <row r="38" spans="20:20" x14ac:dyDescent="0.35">
      <c r="T38" s="9"/>
    </row>
    <row r="39" spans="20:20" x14ac:dyDescent="0.35">
      <c r="T39" s="9"/>
    </row>
    <row r="40" spans="20:20" x14ac:dyDescent="0.35">
      <c r="T40" s="9"/>
    </row>
    <row r="41" spans="20:20" x14ac:dyDescent="0.35">
      <c r="T41" s="9"/>
    </row>
    <row r="42" spans="20:20" x14ac:dyDescent="0.35">
      <c r="T42" s="9"/>
    </row>
    <row r="43" spans="20:20" x14ac:dyDescent="0.35">
      <c r="T43" s="9"/>
    </row>
  </sheetData>
  <mergeCells count="1">
    <mergeCell ref="D4:R4"/>
  </mergeCells>
  <phoneticPr fontId="0" type="noConversion"/>
  <printOptions horizontalCentered="1" verticalCentered="1"/>
  <pageMargins left="0.78740157480314965" right="0.78740157480314965" top="1.24" bottom="0.98425196850393704" header="0.77" footer="0.51181102362204722"/>
  <pageSetup scale="98" orientation="landscape" horizontalDpi="300" verticalDpi="300" r:id="rId1"/>
  <headerFooter alignWithMargins="0">
    <oddHeader>&amp;L&amp;"Arial,Negrito"&amp;14PIB Setorial, nas Regiões do Estado - 1990 e 2002 
Valores Atualizados para 2002 pelo Deflator Implícito do PIB Nacional</oddHeader>
  </headerFooter>
  <ignoredErrors>
    <ignoredError sqref="D26:R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opLeftCell="B1" workbookViewId="0">
      <selection activeCell="B1" sqref="B1"/>
    </sheetView>
  </sheetViews>
  <sheetFormatPr defaultRowHeight="12.75" x14ac:dyDescent="0.35"/>
  <cols>
    <col min="1" max="1" width="27.59765625" style="2" hidden="1" customWidth="1"/>
    <col min="2" max="2" width="6.59765625" style="2" customWidth="1"/>
    <col min="3" max="3" width="17.86328125" style="2" bestFit="1" customWidth="1"/>
    <col min="4" max="4" width="13.73046875" style="2" bestFit="1" customWidth="1"/>
    <col min="5" max="6" width="10.1328125" style="2" bestFit="1" customWidth="1"/>
    <col min="7" max="16" width="10.1328125" style="2" customWidth="1"/>
    <col min="17" max="17" width="10.1328125" style="2" bestFit="1" customWidth="1"/>
    <col min="18" max="18" width="11.1328125" style="2" bestFit="1" customWidth="1"/>
    <col min="19" max="19" width="9.06640625" style="2"/>
    <col min="20" max="20" width="10.1328125" style="2" bestFit="1" customWidth="1"/>
    <col min="21" max="16384" width="9.06640625" style="2"/>
  </cols>
  <sheetData>
    <row r="1" spans="1:20" ht="13.15" x14ac:dyDescent="0.35">
      <c r="B1" s="4" t="s">
        <v>26</v>
      </c>
      <c r="C1" s="4"/>
    </row>
    <row r="2" spans="1:20" x14ac:dyDescent="0.35">
      <c r="B2" s="5" t="s">
        <v>66</v>
      </c>
      <c r="C2" s="8"/>
    </row>
    <row r="4" spans="1:20" s="6" customFormat="1" x14ac:dyDescent="0.35">
      <c r="B4" s="6" t="s">
        <v>27</v>
      </c>
      <c r="D4" s="16">
        <v>2012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0" s="6" customFormat="1" ht="12.75" hidden="1" customHeight="1" x14ac:dyDescent="0.35">
      <c r="D5" s="6" t="s">
        <v>18</v>
      </c>
      <c r="E5" s="6" t="s">
        <v>19</v>
      </c>
      <c r="F5" s="6" t="s">
        <v>20</v>
      </c>
      <c r="Q5" s="6" t="s">
        <v>21</v>
      </c>
      <c r="R5" s="6" t="s">
        <v>22</v>
      </c>
    </row>
    <row r="6" spans="1:20" s="6" customFormat="1" x14ac:dyDescent="0.35">
      <c r="D6" s="6">
        <v>1</v>
      </c>
      <c r="E6" s="6">
        <v>2</v>
      </c>
      <c r="F6" s="6" t="s">
        <v>64</v>
      </c>
      <c r="G6" s="6" t="s">
        <v>65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T6" s="6" t="s">
        <v>22</v>
      </c>
    </row>
    <row r="7" spans="1:20" x14ac:dyDescent="0.35">
      <c r="A7" s="2" t="s">
        <v>8</v>
      </c>
      <c r="B7" s="6" t="s">
        <v>28</v>
      </c>
      <c r="C7" s="8" t="s">
        <v>46</v>
      </c>
      <c r="D7" s="7">
        <f>+Dados!D7/Dados!D$26</f>
        <v>6.9194216948088947E-3</v>
      </c>
      <c r="E7" s="7">
        <f>+Dados!E7/Dados!E$26</f>
        <v>1.9869797143567292E-2</v>
      </c>
      <c r="F7" s="7">
        <f>+Dados!F7/Dados!F$26</f>
        <v>0.45802844397454384</v>
      </c>
      <c r="G7" s="7">
        <f>+Dados!G7/Dados!G$26</f>
        <v>0</v>
      </c>
      <c r="H7" s="7">
        <f>+Dados!H7/Dados!H$26</f>
        <v>1.1707991632414535E-2</v>
      </c>
      <c r="I7" s="7">
        <f>+Dados!I7/Dados!I$26</f>
        <v>8.9397597726091876E-2</v>
      </c>
      <c r="J7" s="7">
        <f>+Dados!J7/Dados!J$26</f>
        <v>5.2890645604155122E-2</v>
      </c>
      <c r="K7" s="7">
        <f>+Dados!K7/Dados!K$26</f>
        <v>3.3241233686007586E-2</v>
      </c>
      <c r="L7" s="7">
        <f>+Dados!L7/Dados!L$26</f>
        <v>1.9378347715265126E-2</v>
      </c>
      <c r="M7" s="7">
        <f>+Dados!M7/Dados!M$26</f>
        <v>2.7025529924419606E-2</v>
      </c>
      <c r="N7" s="7">
        <f>+Dados!N7/Dados!N$26</f>
        <v>4.542085218413721E-2</v>
      </c>
      <c r="O7" s="7">
        <f>+Dados!O7/Dados!O$26</f>
        <v>3.5476718403547665E-2</v>
      </c>
      <c r="P7" s="7">
        <f>+Dados!P7/Dados!P$26</f>
        <v>3.5199853381671566E-2</v>
      </c>
      <c r="Q7" s="7">
        <f>+Dados!Q7/Dados!Q$26</f>
        <v>5.9577461845487283E-2</v>
      </c>
      <c r="R7" s="7">
        <f>+Dados!R7/Dados!R$26</f>
        <v>2.0780915893365889E-2</v>
      </c>
      <c r="T7" s="7">
        <f>+Dados!T7/Dados!T$26</f>
        <v>0.18468850799777331</v>
      </c>
    </row>
    <row r="8" spans="1:20" x14ac:dyDescent="0.35">
      <c r="A8" s="2" t="s">
        <v>13</v>
      </c>
      <c r="B8" s="6" t="s">
        <v>29</v>
      </c>
      <c r="C8" s="8" t="s">
        <v>47</v>
      </c>
      <c r="D8" s="7">
        <f>+Dados!D8/Dados!D$26</f>
        <v>3.1787809949768868E-2</v>
      </c>
      <c r="E8" s="7">
        <f>+Dados!E8/Dados!E$26</f>
        <v>9.128180983882378E-2</v>
      </c>
      <c r="F8" s="7">
        <f>+Dados!F8/Dados!F$26</f>
        <v>0.17525956306173809</v>
      </c>
      <c r="G8" s="7">
        <f>+Dados!G8/Dados!G$26</f>
        <v>0</v>
      </c>
      <c r="H8" s="7">
        <f>+Dados!H8/Dados!H$26</f>
        <v>5.8933560159971513E-3</v>
      </c>
      <c r="I8" s="7">
        <f>+Dados!I8/Dados!I$26</f>
        <v>4.4999337795572393E-2</v>
      </c>
      <c r="J8" s="7">
        <f>+Dados!J8/Dados!J$26</f>
        <v>1.972859765667135E-2</v>
      </c>
      <c r="K8" s="7">
        <f>+Dados!K8/Dados!K$26</f>
        <v>3.3897162881595791E-2</v>
      </c>
      <c r="L8" s="7">
        <f>+Dados!L8/Dados!L$26</f>
        <v>2.3353783355486678E-2</v>
      </c>
      <c r="M8" s="7">
        <f>+Dados!M8/Dados!M$26</f>
        <v>2.5751495605504812E-2</v>
      </c>
      <c r="N8" s="7">
        <f>+Dados!N8/Dados!N$26</f>
        <v>1.627346232821273E-2</v>
      </c>
      <c r="O8" s="7">
        <f>+Dados!O8/Dados!O$26</f>
        <v>2.3281596452328156E-2</v>
      </c>
      <c r="P8" s="7">
        <f>+Dados!P8/Dados!P$26</f>
        <v>2.6079162442798808E-2</v>
      </c>
      <c r="Q8" s="7">
        <f>+Dados!Q8/Dados!Q$26</f>
        <v>3.0603920366706179E-2</v>
      </c>
      <c r="R8" s="7">
        <f>+Dados!R8/Dados!R$26</f>
        <v>2.5893648834417422E-2</v>
      </c>
      <c r="T8" s="7">
        <f>+Dados!T8/Dados!T$26</f>
        <v>8.0630670610269906E-2</v>
      </c>
    </row>
    <row r="9" spans="1:20" x14ac:dyDescent="0.35">
      <c r="A9" s="2" t="s">
        <v>0</v>
      </c>
      <c r="B9" s="6" t="s">
        <v>30</v>
      </c>
      <c r="C9" s="8" t="s">
        <v>48</v>
      </c>
      <c r="D9" s="7">
        <f>+Dados!D9/Dados!D$26</f>
        <v>8.470008002193842E-2</v>
      </c>
      <c r="E9" s="7">
        <f>+Dados!E9/Dados!E$26</f>
        <v>0</v>
      </c>
      <c r="F9" s="7">
        <f>+Dados!F9/Dados!F$26</f>
        <v>0</v>
      </c>
      <c r="G9" s="7">
        <f>+Dados!G9/Dados!G$26</f>
        <v>0</v>
      </c>
      <c r="H9" s="7">
        <f>+Dados!H9/Dados!H$26</f>
        <v>0.21689709393508647</v>
      </c>
      <c r="I9" s="7">
        <f>+Dados!I9/Dados!I$26</f>
        <v>3.1072669295108848E-2</v>
      </c>
      <c r="J9" s="7">
        <f>+Dados!J9/Dados!J$26</f>
        <v>2.4881842450199889E-2</v>
      </c>
      <c r="K9" s="7">
        <f>+Dados!K9/Dados!K$26</f>
        <v>3.4539614080014366E-2</v>
      </c>
      <c r="L9" s="7">
        <f>+Dados!L9/Dados!L$26</f>
        <v>3.402388911363298E-2</v>
      </c>
      <c r="M9" s="7">
        <f>+Dados!M9/Dados!M$26</f>
        <v>2.9425884438317045E-2</v>
      </c>
      <c r="N9" s="7">
        <f>+Dados!N9/Dados!N$26</f>
        <v>2.9117569375218328E-2</v>
      </c>
      <c r="O9" s="7">
        <f>+Dados!O9/Dados!O$26</f>
        <v>2.3281596452328156E-2</v>
      </c>
      <c r="P9" s="7">
        <f>+Dados!P9/Dados!P$26</f>
        <v>6.5548701912338275E-2</v>
      </c>
      <c r="Q9" s="7">
        <f>+Dados!Q9/Dados!Q$26</f>
        <v>1.8736450215669748E-2</v>
      </c>
      <c r="R9" s="7">
        <f>+Dados!R9/Dados!R$26</f>
        <v>5.6831682004069323E-2</v>
      </c>
      <c r="T9" s="7">
        <f>+Dados!T9/Dados!T$26</f>
        <v>2.819288532524885E-2</v>
      </c>
    </row>
    <row r="10" spans="1:20" x14ac:dyDescent="0.35">
      <c r="A10" s="2" t="s">
        <v>2</v>
      </c>
      <c r="B10" s="6" t="s">
        <v>31</v>
      </c>
      <c r="C10" s="8" t="s">
        <v>49</v>
      </c>
      <c r="D10" s="7">
        <f>+Dados!D10/Dados!D$26</f>
        <v>1.672762288236276E-2</v>
      </c>
      <c r="E10" s="7">
        <f>+Dados!E10/Dados!E$26</f>
        <v>4.8035007552148061E-2</v>
      </c>
      <c r="F10" s="7">
        <f>+Dados!F10/Dados!F$26</f>
        <v>0.36671199296371815</v>
      </c>
      <c r="G10" s="7">
        <f>+Dados!G10/Dados!G$26</f>
        <v>1</v>
      </c>
      <c r="H10" s="7">
        <f>+Dados!H10/Dados!H$26</f>
        <v>6.3196469933825009E-2</v>
      </c>
      <c r="I10" s="7">
        <f>+Dados!I10/Dados!I$26</f>
        <v>0.48254327251240353</v>
      </c>
      <c r="J10" s="7">
        <f>+Dados!J10/Dados!J$26</f>
        <v>0.56006424472632454</v>
      </c>
      <c r="K10" s="7">
        <f>+Dados!K10/Dados!K$26</f>
        <v>0.41237280140171167</v>
      </c>
      <c r="L10" s="7">
        <f>+Dados!L10/Dados!L$26</f>
        <v>0.41210393924001348</v>
      </c>
      <c r="M10" s="7">
        <f>+Dados!M10/Dados!M$26</f>
        <v>0.50255422339299338</v>
      </c>
      <c r="N10" s="7">
        <f>+Dados!N10/Dados!N$26</f>
        <v>0.62540364150670114</v>
      </c>
      <c r="O10" s="7">
        <f>+Dados!O10/Dados!O$26</f>
        <v>0.54323725055432359</v>
      </c>
      <c r="P10" s="7">
        <f>+Dados!P10/Dados!P$26</f>
        <v>0.34697284697284697</v>
      </c>
      <c r="Q10" s="7">
        <f>+Dados!Q10/Dados!Q$26</f>
        <v>0.5444346879395805</v>
      </c>
      <c r="R10" s="7">
        <f>+Dados!R10/Dados!R$26</f>
        <v>0.25597471542543521</v>
      </c>
      <c r="T10" s="7">
        <f>+Dados!T10/Dados!T$26</f>
        <v>0.39588543117809094</v>
      </c>
    </row>
    <row r="11" spans="1:20" x14ac:dyDescent="0.35">
      <c r="A11" s="2" t="s">
        <v>10</v>
      </c>
      <c r="B11" s="6" t="s">
        <v>32</v>
      </c>
      <c r="C11" s="8" t="s">
        <v>50</v>
      </c>
      <c r="D11" s="7">
        <f>+Dados!D11/Dados!D$26</f>
        <v>2.6198758182690546E-2</v>
      </c>
      <c r="E11" s="7">
        <f>+Dados!E11/Dados!E$26</f>
        <v>0</v>
      </c>
      <c r="F11" s="7">
        <f>+Dados!F11/Dados!F$26</f>
        <v>0</v>
      </c>
      <c r="G11" s="7">
        <f>+Dados!G11/Dados!G$26</f>
        <v>0</v>
      </c>
      <c r="H11" s="7">
        <f>+Dados!H11/Dados!H$26</f>
        <v>2.0240482400424899E-3</v>
      </c>
      <c r="I11" s="7">
        <f>+Dados!I11/Dados!I$26</f>
        <v>1.545483256415742E-2</v>
      </c>
      <c r="J11" s="7">
        <f>+Dados!J11/Dados!J$26</f>
        <v>2.2375530078289789E-2</v>
      </c>
      <c r="K11" s="7">
        <f>+Dados!K11/Dados!K$26</f>
        <v>2.1030168250331327E-2</v>
      </c>
      <c r="L11" s="7">
        <f>+Dados!L11/Dados!L$26</f>
        <v>7.5889150132767997E-3</v>
      </c>
      <c r="M11" s="7">
        <f>+Dados!M11/Dados!M$26</f>
        <v>1.1158571112041164E-2</v>
      </c>
      <c r="N11" s="7">
        <f>+Dados!N11/Dados!N$26</f>
        <v>1.5660012439400524E-2</v>
      </c>
      <c r="O11" s="7">
        <f>+Dados!O11/Dados!O$26</f>
        <v>1.4412416851441238E-2</v>
      </c>
      <c r="P11" s="7">
        <f>+Dados!P11/Dados!P$26</f>
        <v>3.1978259250986525E-2</v>
      </c>
      <c r="Q11" s="7">
        <f>+Dados!Q11/Dados!Q$26</f>
        <v>1.2622222076534795E-2</v>
      </c>
      <c r="R11" s="7">
        <f>+Dados!R11/Dados!R$26</f>
        <v>1.9618254663230618E-2</v>
      </c>
      <c r="T11" s="7">
        <f>+Dados!T11/Dados!T$26</f>
        <v>1.1498303393780076E-2</v>
      </c>
    </row>
    <row r="12" spans="1:20" x14ac:dyDescent="0.35">
      <c r="A12" s="2" t="s">
        <v>4</v>
      </c>
      <c r="B12" s="6" t="s">
        <v>33</v>
      </c>
      <c r="C12" s="8" t="s">
        <v>51</v>
      </c>
      <c r="D12" s="7">
        <f>+Dados!D12/Dados!D$26</f>
        <v>0.14956112773090993</v>
      </c>
      <c r="E12" s="7">
        <f>+Dados!E12/Dados!E$26</f>
        <v>0.42947942756629637</v>
      </c>
      <c r="F12" s="7">
        <f>+Dados!F12/Dados!F$26</f>
        <v>0</v>
      </c>
      <c r="G12" s="7">
        <f>+Dados!G12/Dados!G$26</f>
        <v>0</v>
      </c>
      <c r="H12" s="7">
        <f>+Dados!H12/Dados!H$26</f>
        <v>5.5544580245859487E-3</v>
      </c>
      <c r="I12" s="7">
        <f>+Dados!I12/Dados!I$26</f>
        <v>4.2411646647717426E-2</v>
      </c>
      <c r="J12" s="7">
        <f>+Dados!J12/Dados!J$26</f>
        <v>3.2915821675705316E-2</v>
      </c>
      <c r="K12" s="7">
        <f>+Dados!K12/Dados!K$26</f>
        <v>5.2999977536671371E-2</v>
      </c>
      <c r="L12" s="7">
        <f>+Dados!L12/Dados!L$26</f>
        <v>5.5704765351964447E-2</v>
      </c>
      <c r="M12" s="7">
        <f>+Dados!M12/Dados!M$26</f>
        <v>4.8616411039168861E-2</v>
      </c>
      <c r="N12" s="7">
        <f>+Dados!N12/Dados!N$26</f>
        <v>2.6139781373275738E-2</v>
      </c>
      <c r="O12" s="7">
        <f>+Dados!O12/Dados!O$26</f>
        <v>3.4368070953436802E-2</v>
      </c>
      <c r="P12" s="7">
        <f>+Dados!P12/Dados!P$26</f>
        <v>4.1748996294450842E-2</v>
      </c>
      <c r="Q12" s="7">
        <f>+Dados!Q12/Dados!Q$26</f>
        <v>3.2578076054573232E-2</v>
      </c>
      <c r="R12" s="7">
        <f>+Dados!R12/Dados!R$26</f>
        <v>9.4639484989580511E-2</v>
      </c>
      <c r="T12" s="7">
        <f>+Dados!T12/Dados!T$26</f>
        <v>4.0638584713322018E-2</v>
      </c>
    </row>
    <row r="13" spans="1:20" x14ac:dyDescent="0.35">
      <c r="A13" s="2" t="s">
        <v>5</v>
      </c>
      <c r="B13" s="6" t="s">
        <v>34</v>
      </c>
      <c r="C13" s="8" t="s">
        <v>52</v>
      </c>
      <c r="D13" s="7">
        <f>+Dados!D13/Dados!D$26</f>
        <v>6.8503439944637978E-2</v>
      </c>
      <c r="E13" s="7">
        <f>+Dados!E13/Dados!E$26</f>
        <v>0</v>
      </c>
      <c r="F13" s="7">
        <f>+Dados!F13/Dados!F$26</f>
        <v>0</v>
      </c>
      <c r="G13" s="7">
        <f>+Dados!G13/Dados!G$26</f>
        <v>0</v>
      </c>
      <c r="H13" s="7">
        <f>+Dados!H13/Dados!H$26</f>
        <v>0.14997900692101551</v>
      </c>
      <c r="I13" s="7">
        <f>+Dados!I13/Dados!I$26</f>
        <v>2.1485986735535922E-2</v>
      </c>
      <c r="J13" s="7">
        <f>+Dados!J13/Dados!J$26</f>
        <v>2.7130633767222426E-2</v>
      </c>
      <c r="K13" s="7">
        <f>+Dados!K13/Dados!K$26</f>
        <v>3.4301502796684404E-2</v>
      </c>
      <c r="L13" s="7">
        <f>+Dados!L13/Dados!L$26</f>
        <v>2.2958368945977265E-2</v>
      </c>
      <c r="M13" s="7">
        <f>+Dados!M13/Dados!M$26</f>
        <v>2.1800142790319801E-2</v>
      </c>
      <c r="N13" s="7">
        <f>+Dados!N13/Dados!N$26</f>
        <v>1.1340302805681228E-2</v>
      </c>
      <c r="O13" s="7">
        <f>+Dados!O13/Dados!O$26</f>
        <v>2.2172949002217293E-2</v>
      </c>
      <c r="P13" s="7">
        <f>+Dados!P13/Dados!P$26</f>
        <v>3.4987944078853167E-2</v>
      </c>
      <c r="Q13" s="7">
        <f>+Dados!Q13/Dados!Q$26</f>
        <v>2.722843374224607E-2</v>
      </c>
      <c r="R13" s="7">
        <f>+Dados!R13/Dados!R$26</f>
        <v>4.5677446760661933E-2</v>
      </c>
      <c r="T13" s="7">
        <f>+Dados!T13/Dados!T$26</f>
        <v>2.073231414735837E-2</v>
      </c>
    </row>
    <row r="14" spans="1:20" x14ac:dyDescent="0.35">
      <c r="A14" s="2" t="s">
        <v>14</v>
      </c>
      <c r="B14" s="6" t="s">
        <v>35</v>
      </c>
      <c r="C14" s="8" t="s">
        <v>53</v>
      </c>
      <c r="D14" s="7">
        <f>+Dados!D14/Dados!D$26</f>
        <v>2.9711733762891213E-2</v>
      </c>
      <c r="E14" s="7">
        <f>+Dados!E14/Dados!E$26</f>
        <v>0</v>
      </c>
      <c r="F14" s="7">
        <f>+Dados!F14/Dados!F$26</f>
        <v>0</v>
      </c>
      <c r="G14" s="7">
        <f>+Dados!G14/Dados!G$26</f>
        <v>0</v>
      </c>
      <c r="H14" s="7">
        <f>+Dados!H14/Dados!H$26</f>
        <v>0.26404554419048387</v>
      </c>
      <c r="I14" s="7">
        <f>+Dados!I14/Dados!I$26</f>
        <v>3.7827154456635793E-2</v>
      </c>
      <c r="J14" s="7">
        <f>+Dados!J14/Dados!J$26</f>
        <v>1.7392836509708715E-2</v>
      </c>
      <c r="K14" s="7">
        <f>+Dados!K14/Dados!K$26</f>
        <v>1.0944133701731921E-2</v>
      </c>
      <c r="L14" s="7">
        <f>+Dados!L14/Dados!L$26</f>
        <v>1.9761595527558865E-2</v>
      </c>
      <c r="M14" s="7">
        <f>+Dados!M14/Dados!M$26</f>
        <v>1.2106403407272461E-2</v>
      </c>
      <c r="N14" s="7">
        <f>+Dados!N14/Dados!N$26</f>
        <v>1.2298818256950303E-2</v>
      </c>
      <c r="O14" s="7">
        <f>+Dados!O14/Dados!O$26</f>
        <v>1.6629711751662966E-2</v>
      </c>
      <c r="P14" s="7">
        <f>+Dados!P14/Dados!P$26</f>
        <v>2.0661157024793389E-2</v>
      </c>
      <c r="Q14" s="7">
        <f>+Dados!Q14/Dados!Q$26</f>
        <v>1.7680944808458138E-2</v>
      </c>
      <c r="R14" s="7">
        <f>+Dados!R14/Dados!R$26</f>
        <v>2.5001442302568993E-2</v>
      </c>
      <c r="T14" s="7">
        <f>+Dados!T14/Dados!T$26</f>
        <v>1.4139871092159816E-2</v>
      </c>
    </row>
    <row r="15" spans="1:20" x14ac:dyDescent="0.35">
      <c r="A15" s="2" t="s">
        <v>16</v>
      </c>
      <c r="B15" s="6" t="s">
        <v>36</v>
      </c>
      <c r="C15" s="8" t="s">
        <v>54</v>
      </c>
      <c r="D15" s="7">
        <f>+Dados!D15/Dados!D$26</f>
        <v>0.11408806408080263</v>
      </c>
      <c r="E15" s="7">
        <f>+Dados!E15/Dados!E$26</f>
        <v>0.32761505076190656</v>
      </c>
      <c r="F15" s="7">
        <f>+Dados!F15/Dados!F$26</f>
        <v>0</v>
      </c>
      <c r="G15" s="7">
        <f>+Dados!G15/Dados!G$26</f>
        <v>0</v>
      </c>
      <c r="H15" s="7">
        <f>+Dados!H15/Dados!H$26</f>
        <v>9.8360472152888827E-3</v>
      </c>
      <c r="I15" s="7">
        <f>+Dados!I15/Dados!I$26</f>
        <v>7.5104169850341795E-2</v>
      </c>
      <c r="J15" s="7">
        <f>+Dados!J15/Dados!J$26</f>
        <v>7.0506554080268638E-2</v>
      </c>
      <c r="K15" s="7">
        <f>+Dados!K15/Dados!K$26</f>
        <v>9.8685895275961985E-2</v>
      </c>
      <c r="L15" s="7">
        <f>+Dados!L15/Dados!L$26</f>
        <v>0.14983772800963593</v>
      </c>
      <c r="M15" s="7">
        <f>+Dados!M15/Dados!M$26</f>
        <v>0.11895295305152762</v>
      </c>
      <c r="N15" s="7">
        <f>+Dados!N15/Dados!N$26</f>
        <v>7.1948299806592883E-2</v>
      </c>
      <c r="O15" s="7">
        <f>+Dados!O15/Dados!O$26</f>
        <v>7.2062084257206199E-2</v>
      </c>
      <c r="P15" s="7">
        <f>+Dados!P15/Dados!P$26</f>
        <v>7.6155621610167062E-2</v>
      </c>
      <c r="Q15" s="7">
        <f>+Dados!Q15/Dados!Q$26</f>
        <v>7.902482117665087E-2</v>
      </c>
      <c r="R15" s="7">
        <f>+Dados!R15/Dados!R$26</f>
        <v>0.10528331048309604</v>
      </c>
      <c r="T15" s="7">
        <f>+Dados!T15/Dados!T$26</f>
        <v>6.0273207141533308E-2</v>
      </c>
    </row>
    <row r="16" spans="1:20" x14ac:dyDescent="0.35">
      <c r="A16" s="2" t="s">
        <v>12</v>
      </c>
      <c r="B16" s="6" t="s">
        <v>37</v>
      </c>
      <c r="C16" s="8" t="s">
        <v>55</v>
      </c>
      <c r="D16" s="7">
        <f>+Dados!D16/Dados!D$26</f>
        <v>0.10921392489922357</v>
      </c>
      <c r="E16" s="7">
        <f>+Dados!E16/Dados!E$26</f>
        <v>0</v>
      </c>
      <c r="F16" s="7">
        <f>+Dados!F16/Dados!F$26</f>
        <v>0</v>
      </c>
      <c r="G16" s="7">
        <f>+Dados!G16/Dados!G$26</f>
        <v>0</v>
      </c>
      <c r="H16" s="7">
        <f>+Dados!H16/Dados!H$26</f>
        <v>4.5978050330826763E-3</v>
      </c>
      <c r="I16" s="7">
        <f>+Dados!I16/Dados!I$26</f>
        <v>3.5107022423260685E-2</v>
      </c>
      <c r="J16" s="7">
        <f>+Dados!J16/Dados!J$26</f>
        <v>3.749246779151412E-2</v>
      </c>
      <c r="K16" s="7">
        <f>+Dados!K16/Dados!K$26</f>
        <v>6.3117460745333226E-2</v>
      </c>
      <c r="L16" s="7">
        <f>+Dados!L16/Dados!L$26</f>
        <v>6.9614227618784011E-2</v>
      </c>
      <c r="M16" s="7">
        <f>+Dados!M16/Dados!M$26</f>
        <v>5.9301066003594367E-2</v>
      </c>
      <c r="N16" s="7">
        <f>+Dados!N16/Dados!N$26</f>
        <v>3.7543985209041571E-2</v>
      </c>
      <c r="O16" s="7">
        <f>+Dados!O16/Dados!O$26</f>
        <v>3.7694013303769397E-2</v>
      </c>
      <c r="P16" s="7">
        <f>+Dados!P16/Dados!P$26</f>
        <v>5.7682284955012229E-2</v>
      </c>
      <c r="Q16" s="7">
        <f>+Dados!Q16/Dados!Q$26</f>
        <v>3.8793921173905579E-2</v>
      </c>
      <c r="R16" s="7">
        <f>+Dados!R16/Dados!R$26</f>
        <v>7.9961438157556783E-2</v>
      </c>
      <c r="T16" s="7">
        <f>+Dados!T16/Dados!T$26</f>
        <v>3.5765523562792167E-2</v>
      </c>
    </row>
    <row r="17" spans="1:20" x14ac:dyDescent="0.35">
      <c r="A17" s="2" t="s">
        <v>7</v>
      </c>
      <c r="B17" s="6" t="s">
        <v>38</v>
      </c>
      <c r="C17" s="8" t="s">
        <v>56</v>
      </c>
      <c r="D17" s="7">
        <f>+Dados!D17/Dados!D$26</f>
        <v>8.5268098461523112E-2</v>
      </c>
      <c r="E17" s="7">
        <f>+Dados!E17/Dados!E$26</f>
        <v>0</v>
      </c>
      <c r="F17" s="7">
        <f>+Dados!F17/Dados!F$26</f>
        <v>0</v>
      </c>
      <c r="G17" s="7">
        <f>+Dados!G17/Dados!G$26</f>
        <v>0</v>
      </c>
      <c r="H17" s="7">
        <f>+Dados!H17/Dados!H$26</f>
        <v>9.5576948934018427E-2</v>
      </c>
      <c r="I17" s="7">
        <f>+Dados!I17/Dados!I$26</f>
        <v>1.3692350010697147E-2</v>
      </c>
      <c r="J17" s="7">
        <f>+Dados!J17/Dados!J$26</f>
        <v>9.1041599250929976E-3</v>
      </c>
      <c r="K17" s="7">
        <f>+Dados!K17/Dados!K$26</f>
        <v>3.4665408720264163E-2</v>
      </c>
      <c r="L17" s="7">
        <f>+Dados!L17/Dados!L$26</f>
        <v>3.3853556752613534E-2</v>
      </c>
      <c r="M17" s="7">
        <f>+Dados!M17/Dados!M$26</f>
        <v>2.035993008198134E-2</v>
      </c>
      <c r="N17" s="7">
        <f>+Dados!N17/Dados!N$26</f>
        <v>1.0266765500259864E-2</v>
      </c>
      <c r="O17" s="7">
        <f>+Dados!O17/Dados!O$26</f>
        <v>1.7738359201773832E-2</v>
      </c>
      <c r="P17" s="7">
        <f>+Dados!P17/Dados!P$26</f>
        <v>3.1353985899440447E-2</v>
      </c>
      <c r="Q17" s="7">
        <f>+Dados!Q17/Dados!Q$26</f>
        <v>1.7478940085727035E-2</v>
      </c>
      <c r="R17" s="7">
        <f>+Dados!R17/Dados!R$26</f>
        <v>5.5309088196526503E-2</v>
      </c>
      <c r="T17" s="7">
        <f>+Dados!T17/Dados!T$26</f>
        <v>2.1201900591751095E-2</v>
      </c>
    </row>
    <row r="18" spans="1:20" x14ac:dyDescent="0.35">
      <c r="A18" s="2" t="s">
        <v>9</v>
      </c>
      <c r="B18" s="6" t="s">
        <v>39</v>
      </c>
      <c r="C18" s="8" t="s">
        <v>57</v>
      </c>
      <c r="D18" s="7">
        <f>+Dados!D18/Dados!D$26</f>
        <v>3.0998409964499891E-2</v>
      </c>
      <c r="E18" s="7">
        <f>+Dados!E18/Dados!E$26</f>
        <v>0</v>
      </c>
      <c r="F18" s="7">
        <f>+Dados!F18/Dados!F$26</f>
        <v>0</v>
      </c>
      <c r="G18" s="7">
        <f>+Dados!G18/Dados!G$26</f>
        <v>0</v>
      </c>
      <c r="H18" s="7">
        <f>+Dados!H18/Dados!H$26</f>
        <v>5.0775254121197287E-2</v>
      </c>
      <c r="I18" s="7">
        <f>+Dados!I18/Dados!I$26</f>
        <v>7.2740609431828597E-3</v>
      </c>
      <c r="J18" s="7">
        <f>+Dados!J18/Dados!J$26</f>
        <v>5.4508623284534223E-3</v>
      </c>
      <c r="K18" s="7">
        <f>+Dados!K18/Dados!K$26</f>
        <v>1.3091627917424803E-2</v>
      </c>
      <c r="L18" s="7">
        <f>+Dados!L18/Dados!L$26</f>
        <v>8.9150741097852905E-3</v>
      </c>
      <c r="M18" s="7">
        <f>+Dados!M18/Dados!M$26</f>
        <v>7.4410989930820551E-3</v>
      </c>
      <c r="N18" s="7">
        <f>+Dados!N18/Dados!N$26</f>
        <v>8.8140820830031781E-3</v>
      </c>
      <c r="O18" s="7">
        <f>+Dados!O18/Dados!O$26</f>
        <v>1.2195121951219509E-2</v>
      </c>
      <c r="P18" s="7">
        <f>+Dados!P18/Dados!P$26</f>
        <v>3.0251484796939343E-2</v>
      </c>
      <c r="Q18" s="7">
        <f>+Dados!Q18/Dados!Q$26</f>
        <v>9.7199919525907622E-3</v>
      </c>
      <c r="R18" s="7">
        <f>+Dados!R18/Dados!R$26</f>
        <v>2.1572988043036107E-2</v>
      </c>
      <c r="T18" s="7">
        <f>+Dados!T18/Dados!T$26</f>
        <v>1.0449585045201382E-2</v>
      </c>
    </row>
    <row r="19" spans="1:20" x14ac:dyDescent="0.35">
      <c r="A19" s="2" t="s">
        <v>15</v>
      </c>
      <c r="B19" s="6" t="s">
        <v>40</v>
      </c>
      <c r="C19" s="8" t="s">
        <v>58</v>
      </c>
      <c r="D19" s="7">
        <f>+Dados!D19/Dados!D$26</f>
        <v>2.4394415359218609E-2</v>
      </c>
      <c r="E19" s="7">
        <f>+Dados!E19/Dados!E$26</f>
        <v>0</v>
      </c>
      <c r="F19" s="7">
        <f>+Dados!F19/Dados!F$26</f>
        <v>0</v>
      </c>
      <c r="G19" s="7">
        <f>+Dados!G19/Dados!G$26</f>
        <v>0</v>
      </c>
      <c r="H19" s="7">
        <f>+Dados!H19/Dados!H$26</f>
        <v>1.1914799461819007E-3</v>
      </c>
      <c r="I19" s="7">
        <f>+Dados!I19/Dados!I$26</f>
        <v>9.097670059190887E-3</v>
      </c>
      <c r="J19" s="7">
        <f>+Dados!J19/Dados!J$26</f>
        <v>6.7412912986685143E-3</v>
      </c>
      <c r="K19" s="7">
        <f>+Dados!K19/Dados!K$26</f>
        <v>1.7611249634970908E-2</v>
      </c>
      <c r="L19" s="7">
        <f>+Dados!L19/Dados!L$26</f>
        <v>7.9995376693058045E-3</v>
      </c>
      <c r="M19" s="7">
        <f>+Dados!M19/Dados!M$26</f>
        <v>6.5794332701445135E-3</v>
      </c>
      <c r="N19" s="7">
        <f>+Dados!N19/Dados!N$26</f>
        <v>5.7723930509759819E-3</v>
      </c>
      <c r="O19" s="7">
        <f>+Dados!O19/Dados!O$26</f>
        <v>1.1086474501108647E-2</v>
      </c>
      <c r="P19" s="7">
        <f>+Dados!P19/Dados!P$26</f>
        <v>3.5322989868444413E-2</v>
      </c>
      <c r="Q19" s="7">
        <f>+Dados!Q19/Dados!Q$26</f>
        <v>9.587644030801418E-3</v>
      </c>
      <c r="R19" s="7">
        <f>+Dados!R19/Dados!R$26</f>
        <v>1.9001096149952434E-2</v>
      </c>
      <c r="T19" s="7">
        <f>+Dados!T19/Dados!T$26</f>
        <v>1.0465915353421812E-2</v>
      </c>
    </row>
    <row r="20" spans="1:20" x14ac:dyDescent="0.35">
      <c r="A20" s="2" t="s">
        <v>1</v>
      </c>
      <c r="B20" s="6" t="s">
        <v>41</v>
      </c>
      <c r="C20" s="8" t="s">
        <v>59</v>
      </c>
      <c r="D20" s="7">
        <f>+Dados!D20/Dados!D$26</f>
        <v>1.4969886700087516E-2</v>
      </c>
      <c r="E20" s="7">
        <f>+Dados!E20/Dados!E$26</f>
        <v>4.2987495937135536E-2</v>
      </c>
      <c r="F20" s="7">
        <f>+Dados!F20/Dados!F$26</f>
        <v>0</v>
      </c>
      <c r="G20" s="7">
        <f>+Dados!G20/Dados!G$26</f>
        <v>0</v>
      </c>
      <c r="H20" s="7">
        <f>+Dados!H20/Dados!H$26</f>
        <v>2.1387932292604556E-3</v>
      </c>
      <c r="I20" s="7">
        <f>+Dados!I20/Dados!I$26</f>
        <v>1.633097996067524E-2</v>
      </c>
      <c r="J20" s="7">
        <f>+Dados!J20/Dados!J$26</f>
        <v>2.6644958093530971E-2</v>
      </c>
      <c r="K20" s="7">
        <f>+Dados!K20/Dados!K$26</f>
        <v>2.5805871914100227E-2</v>
      </c>
      <c r="L20" s="7">
        <f>+Dados!L20/Dados!L$26</f>
        <v>3.0401284792665975E-2</v>
      </c>
      <c r="M20" s="7">
        <f>+Dados!M20/Dados!M$26</f>
        <v>2.2243285162116253E-2</v>
      </c>
      <c r="N20" s="7">
        <f>+Dados!N20/Dados!N$26</f>
        <v>1.3253073639547069E-2</v>
      </c>
      <c r="O20" s="7">
        <f>+Dados!O20/Dados!O$26</f>
        <v>1.9955654101995558E-2</v>
      </c>
      <c r="P20" s="7">
        <f>+Dados!P20/Dados!P$26</f>
        <v>3.2914669278305643E-2</v>
      </c>
      <c r="Q20" s="7">
        <f>+Dados!Q20/Dados!Q$26</f>
        <v>1.9130216013934637E-2</v>
      </c>
      <c r="R20" s="7">
        <f>+Dados!R20/Dados!R$26</f>
        <v>2.069933852513263E-2</v>
      </c>
      <c r="T20" s="7">
        <f>+Dados!T20/Dados!T$26</f>
        <v>1.4405034438464342E-2</v>
      </c>
    </row>
    <row r="21" spans="1:20" x14ac:dyDescent="0.35">
      <c r="A21" s="2" t="s">
        <v>3</v>
      </c>
      <c r="B21" s="6" t="s">
        <v>42</v>
      </c>
      <c r="C21" s="8" t="s">
        <v>60</v>
      </c>
      <c r="D21" s="7">
        <f>+Dados!D21/Dados!D$26</f>
        <v>0.14490961848719006</v>
      </c>
      <c r="E21" s="7">
        <f>+Dados!E21/Dados!E$26</f>
        <v>0</v>
      </c>
      <c r="F21" s="7">
        <f>+Dados!F21/Dados!F$26</f>
        <v>0</v>
      </c>
      <c r="G21" s="7">
        <f>+Dados!G21/Dados!G$26</f>
        <v>0</v>
      </c>
      <c r="H21" s="7">
        <f>+Dados!H21/Dados!H$26</f>
        <v>5.135505389534307E-3</v>
      </c>
      <c r="I21" s="7">
        <f>+Dados!I21/Dados!I$26</f>
        <v>3.9212689874384914E-2</v>
      </c>
      <c r="J21" s="7">
        <f>+Dados!J21/Dados!J$26</f>
        <v>4.6389933185710518E-2</v>
      </c>
      <c r="K21" s="7">
        <f>+Dados!K21/Dados!K$26</f>
        <v>6.2870364130556855E-2</v>
      </c>
      <c r="L21" s="7">
        <f>+Dados!L21/Dados!L$26</f>
        <v>7.4350075584985201E-2</v>
      </c>
      <c r="M21" s="7">
        <f>+Dados!M21/Dados!M$26</f>
        <v>5.1102932125360052E-2</v>
      </c>
      <c r="N21" s="7">
        <f>+Dados!N21/Dados!N$26</f>
        <v>4.0500472867622629E-2</v>
      </c>
      <c r="O21" s="7">
        <f>+Dados!O21/Dados!O$26</f>
        <v>5.8758314855875821E-2</v>
      </c>
      <c r="P21" s="7">
        <f>+Dados!P21/Dados!P$26</f>
        <v>6.4635200998837364E-2</v>
      </c>
      <c r="Q21" s="7">
        <f>+Dados!Q21/Dados!Q$26</f>
        <v>4.1953061969558336E-2</v>
      </c>
      <c r="R21" s="7">
        <f>+Dados!R21/Dados!R$26</f>
        <v>9.9920884651438655E-2</v>
      </c>
      <c r="T21" s="7">
        <f>+Dados!T21/Dados!T$26</f>
        <v>4.0754198833579468E-2</v>
      </c>
    </row>
    <row r="22" spans="1:20" x14ac:dyDescent="0.35">
      <c r="A22" s="2" t="s">
        <v>11</v>
      </c>
      <c r="B22" s="6" t="s">
        <v>43</v>
      </c>
      <c r="C22" s="8" t="s">
        <v>61</v>
      </c>
      <c r="D22" s="7">
        <f>+Dados!D22/Dados!D$26</f>
        <v>4.0587726390719295E-2</v>
      </c>
      <c r="E22" s="7">
        <f>+Dados!E22/Dados!E$26</f>
        <v>0</v>
      </c>
      <c r="F22" s="7">
        <f>+Dados!F22/Dados!F$26</f>
        <v>0</v>
      </c>
      <c r="G22" s="7">
        <f>+Dados!G22/Dados!G$26</f>
        <v>0</v>
      </c>
      <c r="H22" s="7">
        <f>+Dados!H22/Dados!H$26</f>
        <v>1.0527185638718023E-3</v>
      </c>
      <c r="I22" s="7">
        <f>+Dados!I22/Dados!I$26</f>
        <v>8.0381429750297981E-3</v>
      </c>
      <c r="J22" s="7">
        <f>+Dados!J22/Dados!J$26</f>
        <v>1.2399412897173986E-2</v>
      </c>
      <c r="K22" s="7">
        <f>+Dados!K22/Dados!K$26</f>
        <v>2.2795785879551628E-2</v>
      </c>
      <c r="L22" s="7">
        <f>+Dados!L22/Dados!L$26</f>
        <v>1.1579558900017946E-2</v>
      </c>
      <c r="M22" s="7">
        <f>+Dados!M22/Dados!M$26</f>
        <v>1.310962849897831E-2</v>
      </c>
      <c r="N22" s="7">
        <f>+Dados!N22/Dados!N$26</f>
        <v>9.078206340686212E-3</v>
      </c>
      <c r="O22" s="7">
        <f>+Dados!O22/Dados!O$26</f>
        <v>2.660753880266075E-2</v>
      </c>
      <c r="P22" s="7">
        <f>+Dados!P22/Dados!P$26</f>
        <v>2.8169619078709986E-2</v>
      </c>
      <c r="Q22" s="7">
        <f>+Dados!Q22/Dados!Q$26</f>
        <v>1.2846762823099997E-2</v>
      </c>
      <c r="R22" s="7">
        <f>+Dados!R22/Dados!R$26</f>
        <v>2.8226504339952739E-2</v>
      </c>
      <c r="T22" s="7">
        <f>+Dados!T22/Dados!T$26</f>
        <v>1.2506511014842882E-2</v>
      </c>
    </row>
    <row r="23" spans="1:20" x14ac:dyDescent="0.35">
      <c r="A23" s="2" t="s">
        <v>17</v>
      </c>
      <c r="B23" s="6" t="s">
        <v>44</v>
      </c>
      <c r="C23" s="8" t="s">
        <v>62</v>
      </c>
      <c r="D23" s="7">
        <f>+Dados!D23/Dados!D$26</f>
        <v>7.2756295953836127E-3</v>
      </c>
      <c r="E23" s="7">
        <f>+Dados!E23/Dados!E$26</f>
        <v>0</v>
      </c>
      <c r="F23" s="7">
        <f>+Dados!F23/Dados!F$26</f>
        <v>0</v>
      </c>
      <c r="G23" s="7">
        <f>+Dados!G23/Dados!G$26</f>
        <v>0</v>
      </c>
      <c r="H23" s="7">
        <f>+Dados!H23/Dados!H$26</f>
        <v>0.10837743316625303</v>
      </c>
      <c r="I23" s="7">
        <f>+Dados!I23/Dados!I$26</f>
        <v>1.5526146887129801E-2</v>
      </c>
      <c r="J23" s="7">
        <f>+Dados!J23/Dados!J$26</f>
        <v>1.2673876126725207E-2</v>
      </c>
      <c r="K23" s="7">
        <f>+Dados!K23/Dados!K$26</f>
        <v>1.0310667834759753E-2</v>
      </c>
      <c r="L23" s="7">
        <f>+Dados!L23/Dados!L$26</f>
        <v>9.7636942655785677E-3</v>
      </c>
      <c r="M23" s="7">
        <f>+Dados!M23/Dados!M$26</f>
        <v>1.0333833920086659E-2</v>
      </c>
      <c r="N23" s="7">
        <f>+Dados!N23/Dados!N$26</f>
        <v>1.2226397089521083E-2</v>
      </c>
      <c r="O23" s="7">
        <f>+Dados!O23/Dados!O$26</f>
        <v>1.2195121951219509E-2</v>
      </c>
      <c r="P23" s="7">
        <f>+Dados!P23/Dados!P$26</f>
        <v>2.0208702026883844E-2</v>
      </c>
      <c r="Q23" s="7">
        <f>+Dados!Q23/Dados!Q$26</f>
        <v>1.3191359114817761E-2</v>
      </c>
      <c r="R23" s="7">
        <f>+Dados!R23/Dados!R$26</f>
        <v>1.1309122003363783E-2</v>
      </c>
      <c r="T23" s="7">
        <f>+Dados!T23/Dados!T$26</f>
        <v>8.3987151648060292E-3</v>
      </c>
    </row>
    <row r="24" spans="1:20" x14ac:dyDescent="0.35">
      <c r="A24" s="2" t="s">
        <v>6</v>
      </c>
      <c r="B24" s="6" t="s">
        <v>45</v>
      </c>
      <c r="C24" s="8" t="s">
        <v>63</v>
      </c>
      <c r="D24" s="7">
        <f>+Dados!D24/Dados!D$26</f>
        <v>1.4184231891343276E-2</v>
      </c>
      <c r="E24" s="7">
        <f>+Dados!E24/Dados!E$26</f>
        <v>4.0731411200122365E-2</v>
      </c>
      <c r="F24" s="7">
        <f>+Dados!F24/Dados!F$26</f>
        <v>0</v>
      </c>
      <c r="G24" s="7">
        <f>+Dados!G24/Dados!G$26</f>
        <v>0</v>
      </c>
      <c r="H24" s="7">
        <f>+Dados!H24/Dados!H$26</f>
        <v>2.0200455078604679E-3</v>
      </c>
      <c r="I24" s="7">
        <f>+Dados!I24/Dados!I$26</f>
        <v>1.5424269282883542E-2</v>
      </c>
      <c r="J24" s="7">
        <f>+Dados!J24/Dados!J$26</f>
        <v>1.5216331804584439E-2</v>
      </c>
      <c r="K24" s="7">
        <f>+Dados!K24/Dados!K$26</f>
        <v>1.7719073612327871E-2</v>
      </c>
      <c r="L24" s="7">
        <f>+Dados!L24/Dados!L$26</f>
        <v>8.8116580334520588E-3</v>
      </c>
      <c r="M24" s="7">
        <f>+Dados!M24/Dados!M$26</f>
        <v>1.2137177183091657E-2</v>
      </c>
      <c r="N24" s="7">
        <f>+Dados!N24/Dados!N$26</f>
        <v>8.9418841431723878E-3</v>
      </c>
      <c r="O24" s="7">
        <f>+Dados!O24/Dados!O$26</f>
        <v>1.8847006651884698E-2</v>
      </c>
      <c r="P24" s="7">
        <f>+Dados!P24/Dados!P$26</f>
        <v>2.0128520128520129E-2</v>
      </c>
      <c r="Q24" s="7">
        <f>+Dados!Q24/Dados!Q$26</f>
        <v>1.4811084609657629E-2</v>
      </c>
      <c r="R24" s="7">
        <f>+Dados!R24/Dados!R$26</f>
        <v>1.4298638576614562E-2</v>
      </c>
      <c r="T24" s="7">
        <f>+Dados!T24/Dados!T$26</f>
        <v>9.3728403956046622E-3</v>
      </c>
    </row>
    <row r="25" spans="1:20" x14ac:dyDescent="0.35"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T25" s="9"/>
    </row>
    <row r="26" spans="1:20" x14ac:dyDescent="0.35">
      <c r="A26" s="2" t="s">
        <v>23</v>
      </c>
      <c r="B26" s="8" t="s">
        <v>22</v>
      </c>
      <c r="C26" s="8"/>
      <c r="D26" s="7">
        <f>SUM(D7:D24)</f>
        <v>1.0000000000000002</v>
      </c>
      <c r="E26" s="7">
        <f t="shared" ref="E26:R26" si="0">SUM(E7:E24)</f>
        <v>1</v>
      </c>
      <c r="F26" s="7">
        <f t="shared" si="0"/>
        <v>1</v>
      </c>
      <c r="G26" s="7">
        <f t="shared" si="0"/>
        <v>1</v>
      </c>
      <c r="H26" s="7">
        <f t="shared" si="0"/>
        <v>1.0000000000000002</v>
      </c>
      <c r="I26" s="7">
        <f t="shared" si="0"/>
        <v>0.99999999999999989</v>
      </c>
      <c r="J26" s="7">
        <f t="shared" si="0"/>
        <v>0.99999999999999978</v>
      </c>
      <c r="K26" s="7">
        <f t="shared" si="0"/>
        <v>0.99999999999999989</v>
      </c>
      <c r="L26" s="7">
        <f t="shared" si="0"/>
        <v>0.99999999999999989</v>
      </c>
      <c r="M26" s="7">
        <f t="shared" si="0"/>
        <v>1.0000000000000002</v>
      </c>
      <c r="N26" s="7">
        <f t="shared" si="0"/>
        <v>1</v>
      </c>
      <c r="O26" s="7">
        <f t="shared" si="0"/>
        <v>0.99999999999999967</v>
      </c>
      <c r="P26" s="7">
        <f t="shared" si="0"/>
        <v>1.0000000000000002</v>
      </c>
      <c r="Q26" s="7">
        <f t="shared" si="0"/>
        <v>1</v>
      </c>
      <c r="R26" s="7">
        <f t="shared" si="0"/>
        <v>0.99999999999999989</v>
      </c>
      <c r="T26" s="7">
        <f t="shared" ref="T26" si="1">SUM(T7:T24)</f>
        <v>1.0000000000000004</v>
      </c>
    </row>
    <row r="27" spans="1:20" x14ac:dyDescent="0.35">
      <c r="T27" s="9"/>
    </row>
    <row r="28" spans="1:20" x14ac:dyDescent="0.35">
      <c r="T28" s="9"/>
    </row>
    <row r="29" spans="1:20" x14ac:dyDescent="0.35">
      <c r="T29" s="9"/>
    </row>
    <row r="30" spans="1:20" x14ac:dyDescent="0.35">
      <c r="T30" s="9"/>
    </row>
    <row r="31" spans="1:20" x14ac:dyDescent="0.35">
      <c r="T31" s="9"/>
    </row>
    <row r="32" spans="1:20" x14ac:dyDescent="0.35">
      <c r="T32" s="9"/>
    </row>
    <row r="33" spans="20:20" x14ac:dyDescent="0.35">
      <c r="T33" s="9"/>
    </row>
    <row r="34" spans="20:20" x14ac:dyDescent="0.35">
      <c r="T34" s="9"/>
    </row>
    <row r="35" spans="20:20" x14ac:dyDescent="0.35">
      <c r="T35" s="9"/>
    </row>
    <row r="36" spans="20:20" x14ac:dyDescent="0.35">
      <c r="T36" s="9"/>
    </row>
    <row r="37" spans="20:20" x14ac:dyDescent="0.35">
      <c r="T37" s="9"/>
    </row>
    <row r="38" spans="20:20" x14ac:dyDescent="0.35">
      <c r="T38" s="9"/>
    </row>
    <row r="39" spans="20:20" x14ac:dyDescent="0.35">
      <c r="T39" s="9"/>
    </row>
    <row r="40" spans="20:20" x14ac:dyDescent="0.35">
      <c r="T40" s="9"/>
    </row>
    <row r="41" spans="20:20" x14ac:dyDescent="0.35">
      <c r="T41" s="9"/>
    </row>
    <row r="42" spans="20:20" x14ac:dyDescent="0.35">
      <c r="T42" s="9"/>
    </row>
    <row r="43" spans="20:20" x14ac:dyDescent="0.35">
      <c r="T43" s="9"/>
    </row>
  </sheetData>
  <mergeCells count="1">
    <mergeCell ref="D4:R4"/>
  </mergeCells>
  <printOptions horizontalCentered="1" verticalCentered="1"/>
  <pageMargins left="0.78740157480314965" right="0.78740157480314965" top="1.24" bottom="0.98425196850393704" header="0.77" footer="0.51181102362204722"/>
  <pageSetup scale="98" orientation="landscape" horizontalDpi="300" verticalDpi="300" r:id="rId1"/>
  <headerFooter alignWithMargins="0">
    <oddHeader>&amp;L&amp;"Arial,Negrito"&amp;14PIB Setorial, nas Regiões do Estado - 1990 e 2002 
Valores Atualizados para 2002 pelo Deflator Implícito do PIB Nacional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opLeftCell="B1" workbookViewId="0">
      <selection activeCell="B1" sqref="B1"/>
    </sheetView>
  </sheetViews>
  <sheetFormatPr defaultRowHeight="12.75" x14ac:dyDescent="0.35"/>
  <cols>
    <col min="1" max="1" width="27.59765625" style="2" hidden="1" customWidth="1"/>
    <col min="2" max="2" width="6.59765625" style="2" customWidth="1"/>
    <col min="3" max="3" width="17.86328125" style="2" bestFit="1" customWidth="1"/>
    <col min="4" max="4" width="13.73046875" style="2" bestFit="1" customWidth="1"/>
    <col min="5" max="6" width="10.1328125" style="2" bestFit="1" customWidth="1"/>
    <col min="7" max="16" width="10.1328125" style="2" customWidth="1"/>
    <col min="17" max="17" width="10.1328125" style="2" bestFit="1" customWidth="1"/>
    <col min="18" max="18" width="11.1328125" style="2" bestFit="1" customWidth="1"/>
    <col min="19" max="19" width="9.06640625" style="2"/>
    <col min="20" max="20" width="10.1328125" style="2" bestFit="1" customWidth="1"/>
    <col min="21" max="16384" width="9.06640625" style="2"/>
  </cols>
  <sheetData>
    <row r="1" spans="1:20" ht="13.15" x14ac:dyDescent="0.35">
      <c r="B1" s="4" t="s">
        <v>26</v>
      </c>
      <c r="C1" s="4"/>
    </row>
    <row r="2" spans="1:20" x14ac:dyDescent="0.35">
      <c r="B2" s="5" t="s">
        <v>68</v>
      </c>
      <c r="C2" s="8"/>
    </row>
    <row r="4" spans="1:20" s="6" customFormat="1" x14ac:dyDescent="0.35">
      <c r="B4" s="6" t="s">
        <v>27</v>
      </c>
      <c r="D4" s="16">
        <v>2012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0" s="6" customFormat="1" ht="12.75" hidden="1" customHeight="1" x14ac:dyDescent="0.35">
      <c r="D5" s="6" t="s">
        <v>18</v>
      </c>
      <c r="E5" s="6" t="s">
        <v>19</v>
      </c>
      <c r="F5" s="6" t="s">
        <v>20</v>
      </c>
      <c r="Q5" s="6" t="s">
        <v>21</v>
      </c>
      <c r="R5" s="6" t="s">
        <v>22</v>
      </c>
    </row>
    <row r="6" spans="1:20" s="6" customFormat="1" x14ac:dyDescent="0.35">
      <c r="D6" s="6">
        <v>1</v>
      </c>
      <c r="E6" s="6">
        <v>2</v>
      </c>
      <c r="F6" s="6" t="s">
        <v>64</v>
      </c>
      <c r="G6" s="6" t="s">
        <v>65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T6" s="6" t="s">
        <v>22</v>
      </c>
    </row>
    <row r="7" spans="1:20" x14ac:dyDescent="0.35">
      <c r="A7" s="2" t="s">
        <v>8</v>
      </c>
      <c r="B7" s="6" t="s">
        <v>28</v>
      </c>
      <c r="C7" s="8" t="s">
        <v>46</v>
      </c>
      <c r="D7" s="7">
        <f>+Dados!D7/Dados!$T7</f>
        <v>1.3598331387095863E-3</v>
      </c>
      <c r="E7" s="7">
        <f>+Dados!E7/Dados!$T7</f>
        <v>1.5413946787255839E-3</v>
      </c>
      <c r="F7" s="7">
        <f>+Dados!F7/Dados!$T7</f>
        <v>0.89075818136298046</v>
      </c>
      <c r="G7" s="7">
        <f>+Dados!G7/Dados!$T7</f>
        <v>0</v>
      </c>
      <c r="H7" s="7">
        <f>+Dados!H7/Dados!$T7</f>
        <v>5.9295997395394354E-4</v>
      </c>
      <c r="I7" s="7">
        <f>+Dados!I7/Dados!$T7</f>
        <v>2.2921831715598775E-2</v>
      </c>
      <c r="J7" s="7">
        <f>+Dados!J7/Dados!$T7</f>
        <v>2.7563938169666595E-3</v>
      </c>
      <c r="K7" s="7">
        <f>+Dados!K7/Dados!$T7</f>
        <v>1.9033083183492717E-2</v>
      </c>
      <c r="L7" s="7">
        <f>+Dados!L7/Dados!$T7</f>
        <v>6.7095411251833856E-3</v>
      </c>
      <c r="M7" s="7">
        <f>+Dados!M7/Dados!$T7</f>
        <v>3.2210742827038035E-3</v>
      </c>
      <c r="N7" s="7">
        <f>+Dados!N7/Dados!$T7</f>
        <v>6.5450971173505431E-3</v>
      </c>
      <c r="O7" s="7">
        <f>+Dados!O7/Dados!$T7</f>
        <v>3.0509634767412704E-3</v>
      </c>
      <c r="P7" s="7">
        <f>+Dados!P7/Dados!$T7</f>
        <v>2.1898601281116221E-2</v>
      </c>
      <c r="Q7" s="7">
        <f>+Dados!Q7/Dados!$T7</f>
        <v>8.2291212084059998E-3</v>
      </c>
      <c r="R7" s="7">
        <f>+Dados!R7/Dados!$T7</f>
        <v>1.1381923638071058E-2</v>
      </c>
      <c r="T7" s="7">
        <f>+Dados!T7/Dados!$T7</f>
        <v>1</v>
      </c>
    </row>
    <row r="8" spans="1:20" x14ac:dyDescent="0.35">
      <c r="A8" s="2" t="s">
        <v>13</v>
      </c>
      <c r="B8" s="6" t="s">
        <v>29</v>
      </c>
      <c r="C8" s="8" t="s">
        <v>47</v>
      </c>
      <c r="D8" s="7">
        <f>+Dados!D8/Dados!$T8</f>
        <v>1.4309222294580863E-2</v>
      </c>
      <c r="E8" s="7">
        <f>+Dados!E8/Dados!$T8</f>
        <v>1.6219754081371059E-2</v>
      </c>
      <c r="F8" s="7">
        <f>+Dados!F8/Dados!$T8</f>
        <v>0.78070812039431525</v>
      </c>
      <c r="G8" s="7">
        <f>+Dados!G8/Dados!$T8</f>
        <v>0</v>
      </c>
      <c r="H8" s="7">
        <f>+Dados!H8/Dados!$T8</f>
        <v>6.8366800164874225E-4</v>
      </c>
      <c r="I8" s="7">
        <f>+Dados!I8/Dados!$T8</f>
        <v>2.6428297982132216E-2</v>
      </c>
      <c r="J8" s="7">
        <f>+Dados!J8/Dados!$T8</f>
        <v>2.355039608562844E-3</v>
      </c>
      <c r="K8" s="7">
        <f>+Dados!K8/Dados!$T8</f>
        <v>4.4456468796805169E-2</v>
      </c>
      <c r="L8" s="7">
        <f>+Dados!L8/Dados!$T8</f>
        <v>1.8521362118501236E-2</v>
      </c>
      <c r="M8" s="7">
        <f>+Dados!M8/Dados!$T8</f>
        <v>7.0302145665535488E-3</v>
      </c>
      <c r="N8" s="7">
        <f>+Dados!N8/Dados!$T8</f>
        <v>5.3713120136642352E-3</v>
      </c>
      <c r="O8" s="7">
        <f>+Dados!O8/Dados!$T8</f>
        <v>4.5861254053572121E-3</v>
      </c>
      <c r="P8" s="7">
        <f>+Dados!P8/Dados!$T8</f>
        <v>3.7162828591608812E-2</v>
      </c>
      <c r="Q8" s="7">
        <f>+Dados!Q8/Dados!$T8</f>
        <v>9.6825138352536859E-3</v>
      </c>
      <c r="R8" s="7">
        <f>+Dados!R8/Dados!$T8</f>
        <v>3.2485072309645403E-2</v>
      </c>
      <c r="T8" s="7">
        <f>+Dados!T8/Dados!$T8</f>
        <v>1</v>
      </c>
    </row>
    <row r="9" spans="1:20" x14ac:dyDescent="0.35">
      <c r="A9" s="2" t="s">
        <v>0</v>
      </c>
      <c r="B9" s="6" t="s">
        <v>30</v>
      </c>
      <c r="C9" s="8" t="s">
        <v>48</v>
      </c>
      <c r="D9" s="7">
        <f>+Dados!D9/Dados!$T9</f>
        <v>0.10904355213075063</v>
      </c>
      <c r="E9" s="7">
        <f>+Dados!E9/Dados!$T9</f>
        <v>0</v>
      </c>
      <c r="F9" s="7">
        <f>+Dados!F9/Dados!$T9</f>
        <v>0</v>
      </c>
      <c r="G9" s="7">
        <f>+Dados!G9/Dados!$T9</f>
        <v>0</v>
      </c>
      <c r="H9" s="7">
        <f>+Dados!H9/Dados!$T9</f>
        <v>7.1960977892057992E-2</v>
      </c>
      <c r="I9" s="7">
        <f>+Dados!I9/Dados!$T9</f>
        <v>5.2191812841142174E-2</v>
      </c>
      <c r="J9" s="7">
        <f>+Dados!J9/Dados!$T9</f>
        <v>8.4946459529754107E-3</v>
      </c>
      <c r="K9" s="7">
        <f>+Dados!K9/Dados!$T9</f>
        <v>0.12955370604580174</v>
      </c>
      <c r="L9" s="7">
        <f>+Dados!L9/Dados!$T9</f>
        <v>7.7172110434769889E-2</v>
      </c>
      <c r="M9" s="7">
        <f>+Dados!M9/Dados!$T9</f>
        <v>2.2975046286997647E-2</v>
      </c>
      <c r="N9" s="7">
        <f>+Dados!N9/Dados!$T9</f>
        <v>2.7486300095368205E-2</v>
      </c>
      <c r="O9" s="7">
        <f>+Dados!O9/Dados!$T9</f>
        <v>1.3116159012131331E-2</v>
      </c>
      <c r="P9" s="7">
        <f>+Dados!P9/Dados!$T9</f>
        <v>0.26714064200431609</v>
      </c>
      <c r="Q9" s="7">
        <f>+Dados!Q9/Dados!$T9</f>
        <v>1.695349035217137E-2</v>
      </c>
      <c r="R9" s="7">
        <f>+Dados!R9/Dados!$T9</f>
        <v>0.20391155695151747</v>
      </c>
      <c r="T9" s="7">
        <f>+Dados!T9/Dados!$T9</f>
        <v>1</v>
      </c>
    </row>
    <row r="10" spans="1:20" x14ac:dyDescent="0.35">
      <c r="A10" s="2" t="s">
        <v>2</v>
      </c>
      <c r="B10" s="6" t="s">
        <v>31</v>
      </c>
      <c r="C10" s="8" t="s">
        <v>49</v>
      </c>
      <c r="D10" s="7">
        <f>+Dados!D10/Dados!$T10</f>
        <v>1.5336293232533877E-3</v>
      </c>
      <c r="E10" s="7">
        <f>+Dados!E10/Dados!$T10</f>
        <v>1.7383956977571084E-3</v>
      </c>
      <c r="F10" s="7">
        <f>+Dados!F10/Dados!$T10</f>
        <v>0.33270768885040597</v>
      </c>
      <c r="G10" s="7">
        <f>+Dados!G10/Dados!$T10</f>
        <v>0.12149965277913619</v>
      </c>
      <c r="H10" s="7">
        <f>+Dados!H10/Dados!$T10</f>
        <v>1.4931593158717255E-3</v>
      </c>
      <c r="I10" s="7">
        <f>+Dados!I10/Dados!$T10</f>
        <v>5.7720500651615124E-2</v>
      </c>
      <c r="J10" s="7">
        <f>+Dados!J10/Dados!$T10</f>
        <v>1.3616660189017832E-2</v>
      </c>
      <c r="K10" s="7">
        <f>+Dados!K10/Dados!$T10</f>
        <v>0.11015199784979153</v>
      </c>
      <c r="L10" s="7">
        <f>+Dados!L10/Dados!$T10</f>
        <v>6.6566112372301922E-2</v>
      </c>
      <c r="M10" s="7">
        <f>+Dados!M10/Dados!$T10</f>
        <v>2.7943435681841822E-2</v>
      </c>
      <c r="N10" s="7">
        <f>+Dados!N10/Dados!$T10</f>
        <v>4.2042794566478602E-2</v>
      </c>
      <c r="O10" s="7">
        <f>+Dados!O10/Dados!$T10</f>
        <v>2.1794828879779252E-2</v>
      </c>
      <c r="P10" s="7">
        <f>+Dados!P10/Dados!$T10</f>
        <v>0.10070275787383075</v>
      </c>
      <c r="Q10" s="7">
        <f>+Dados!Q10/Dados!$T10</f>
        <v>3.5082263244460912E-2</v>
      </c>
      <c r="R10" s="7">
        <f>+Dados!R10/Dados!$T10</f>
        <v>6.5406122724457741E-2</v>
      </c>
      <c r="T10" s="7">
        <f>+Dados!T10/Dados!$T10</f>
        <v>1</v>
      </c>
    </row>
    <row r="11" spans="1:20" x14ac:dyDescent="0.35">
      <c r="A11" s="2" t="s">
        <v>10</v>
      </c>
      <c r="B11" s="6" t="s">
        <v>32</v>
      </c>
      <c r="C11" s="8" t="s">
        <v>50</v>
      </c>
      <c r="D11" s="7">
        <f>+Dados!D11/Dados!$T11</f>
        <v>8.2699453024905917E-2</v>
      </c>
      <c r="E11" s="7">
        <f>+Dados!E11/Dados!$T11</f>
        <v>0</v>
      </c>
      <c r="F11" s="7">
        <f>+Dados!F11/Dados!$T11</f>
        <v>0</v>
      </c>
      <c r="G11" s="7">
        <f>+Dados!G11/Dados!$T11</f>
        <v>0</v>
      </c>
      <c r="H11" s="7">
        <f>+Dados!H11/Dados!$T11</f>
        <v>1.6465311196400879E-3</v>
      </c>
      <c r="I11" s="7">
        <f>+Dados!I11/Dados!$T11</f>
        <v>6.364933704921201E-2</v>
      </c>
      <c r="J11" s="7">
        <f>+Dados!J11/Dados!$T11</f>
        <v>1.873017523496668E-2</v>
      </c>
      <c r="K11" s="7">
        <f>+Dados!K11/Dados!$T11</f>
        <v>0.19341086560827356</v>
      </c>
      <c r="L11" s="7">
        <f>+Dados!L11/Dados!$T11</f>
        <v>4.2204802586631986E-2</v>
      </c>
      <c r="M11" s="7">
        <f>+Dados!M11/Dados!$T11</f>
        <v>2.1361965853746577E-2</v>
      </c>
      <c r="N11" s="7">
        <f>+Dados!N11/Dados!$T11</f>
        <v>3.6245911751794521E-2</v>
      </c>
      <c r="O11" s="7">
        <f>+Dados!O11/Dados!$T11</f>
        <v>1.9908406134231553E-2</v>
      </c>
      <c r="P11" s="7">
        <f>+Dados!P11/Dados!$T11</f>
        <v>0.31954825474135218</v>
      </c>
      <c r="Q11" s="7">
        <f>+Dados!Q11/Dados!$T11</f>
        <v>2.8003569205588226E-2</v>
      </c>
      <c r="R11" s="7">
        <f>+Dados!R11/Dados!$T11</f>
        <v>0.17259072768965653</v>
      </c>
      <c r="T11" s="7">
        <f>+Dados!T11/Dados!$T11</f>
        <v>1</v>
      </c>
    </row>
    <row r="12" spans="1:20" x14ac:dyDescent="0.35">
      <c r="A12" s="2" t="s">
        <v>4</v>
      </c>
      <c r="B12" s="6" t="s">
        <v>33</v>
      </c>
      <c r="C12" s="8" t="s">
        <v>51</v>
      </c>
      <c r="D12" s="7">
        <f>+Dados!D12/Dados!$T12</f>
        <v>0.13357828122714749</v>
      </c>
      <c r="E12" s="7">
        <f>+Dados!E12/Dados!$T12</f>
        <v>0.15141332124926776</v>
      </c>
      <c r="F12" s="7">
        <f>+Dados!F12/Dados!$T12</f>
        <v>0</v>
      </c>
      <c r="G12" s="7">
        <f>+Dados!G12/Dados!$T12</f>
        <v>0</v>
      </c>
      <c r="H12" s="7">
        <f>+Dados!H12/Dados!$T12</f>
        <v>1.2784565202920597E-3</v>
      </c>
      <c r="I12" s="7">
        <f>+Dados!I12/Dados!$T12</f>
        <v>4.9420815065201573E-2</v>
      </c>
      <c r="J12" s="7">
        <f>+Dados!J12/Dados!$T12</f>
        <v>7.7959383811805512E-3</v>
      </c>
      <c r="K12" s="7">
        <f>+Dados!K12/Dados!$T12</f>
        <v>0.1379142036103721</v>
      </c>
      <c r="L12" s="7">
        <f>+Dados!L12/Dados!$T12</f>
        <v>8.7653592835328684E-2</v>
      </c>
      <c r="M12" s="7">
        <f>+Dados!M12/Dados!$T12</f>
        <v>2.6333629153987268E-2</v>
      </c>
      <c r="N12" s="7">
        <f>+Dados!N12/Dados!$T12</f>
        <v>1.7118435309518742E-2</v>
      </c>
      <c r="O12" s="7">
        <f>+Dados!O12/Dados!$T12</f>
        <v>1.3432288850262399E-2</v>
      </c>
      <c r="P12" s="7">
        <f>+Dados!P12/Dados!$T12</f>
        <v>0.11803827625858254</v>
      </c>
      <c r="Q12" s="7">
        <f>+Dados!Q12/Dados!$T12</f>
        <v>2.0450229819740772E-2</v>
      </c>
      <c r="R12" s="7">
        <f>+Dados!R12/Dados!$T12</f>
        <v>0.23557253171911827</v>
      </c>
      <c r="T12" s="7">
        <f>+Dados!T12/Dados!$T12</f>
        <v>1</v>
      </c>
    </row>
    <row r="13" spans="1:20" x14ac:dyDescent="0.35">
      <c r="A13" s="2" t="s">
        <v>5</v>
      </c>
      <c r="B13" s="6" t="s">
        <v>34</v>
      </c>
      <c r="C13" s="8" t="s">
        <v>52</v>
      </c>
      <c r="D13" s="7">
        <f>+Dados!D13/Dados!$T13</f>
        <v>0.11992791796831408</v>
      </c>
      <c r="E13" s="7">
        <f>+Dados!E13/Dados!$T13</f>
        <v>0</v>
      </c>
      <c r="F13" s="7">
        <f>+Dados!F13/Dados!$T13</f>
        <v>0</v>
      </c>
      <c r="G13" s="7">
        <f>+Dados!G13/Dados!$T13</f>
        <v>0</v>
      </c>
      <c r="H13" s="7">
        <f>+Dados!H13/Dados!$T13</f>
        <v>6.7665226638580239E-2</v>
      </c>
      <c r="I13" s="7">
        <f>+Dados!I13/Dados!$T13</f>
        <v>4.907619307052262E-2</v>
      </c>
      <c r="J13" s="7">
        <f>+Dados!J13/Dados!$T13</f>
        <v>1.2595471505484016E-2</v>
      </c>
      <c r="K13" s="7">
        <f>+Dados!K13/Dados!$T13</f>
        <v>0.17495938834003547</v>
      </c>
      <c r="L13" s="7">
        <f>+Dados!L13/Dados!$T13</f>
        <v>7.0812381033151142E-2</v>
      </c>
      <c r="M13" s="7">
        <f>+Dados!M13/Dados!$T13</f>
        <v>2.3146106770230525E-2</v>
      </c>
      <c r="N13" s="7">
        <f>+Dados!N13/Dados!$T13</f>
        <v>1.4557190320882459E-2</v>
      </c>
      <c r="O13" s="7">
        <f>+Dados!O13/Dados!$T13</f>
        <v>1.6986703958553288E-2</v>
      </c>
      <c r="P13" s="7">
        <f>+Dados!P13/Dados!$T13</f>
        <v>0.19390367376189926</v>
      </c>
      <c r="Q13" s="7">
        <f>+Dados!Q13/Dados!$T13</f>
        <v>3.3503194157074527E-2</v>
      </c>
      <c r="R13" s="7">
        <f>+Dados!R13/Dados!$T13</f>
        <v>0.22286655247527251</v>
      </c>
      <c r="T13" s="7">
        <f>+Dados!T13/Dados!$T13</f>
        <v>1</v>
      </c>
    </row>
    <row r="14" spans="1:20" x14ac:dyDescent="0.35">
      <c r="A14" s="2" t="s">
        <v>14</v>
      </c>
      <c r="B14" s="6" t="s">
        <v>35</v>
      </c>
      <c r="C14" s="8" t="s">
        <v>53</v>
      </c>
      <c r="D14" s="7">
        <f>+Dados!D14/Dados!$T14</f>
        <v>7.626727670825717E-2</v>
      </c>
      <c r="E14" s="7">
        <f>+Dados!E14/Dados!$T14</f>
        <v>0</v>
      </c>
      <c r="F14" s="7">
        <f>+Dados!F14/Dados!$T14</f>
        <v>0</v>
      </c>
      <c r="G14" s="7">
        <f>+Dados!G14/Dados!$T14</f>
        <v>0</v>
      </c>
      <c r="H14" s="7">
        <f>+Dados!H14/Dados!$T14</f>
        <v>0.17466916373471783</v>
      </c>
      <c r="I14" s="7">
        <f>+Dados!I14/Dados!$T14</f>
        <v>0.1266839413499318</v>
      </c>
      <c r="J14" s="7">
        <f>+Dados!J14/Dados!$T14</f>
        <v>1.1839333006440555E-2</v>
      </c>
      <c r="K14" s="7">
        <f>+Dados!K14/Dados!$T14</f>
        <v>8.1847953515548424E-2</v>
      </c>
      <c r="L14" s="7">
        <f>+Dados!L14/Dados!$T14</f>
        <v>8.9370153435827895E-2</v>
      </c>
      <c r="M14" s="7">
        <f>+Dados!M14/Dados!$T14</f>
        <v>1.8846733343762367E-2</v>
      </c>
      <c r="N14" s="7">
        <f>+Dados!N14/Dados!$T14</f>
        <v>2.3148274485425488E-2</v>
      </c>
      <c r="O14" s="7">
        <f>+Dados!O14/Dados!$T14</f>
        <v>1.8679821080132074E-2</v>
      </c>
      <c r="P14" s="7">
        <f>+Dados!P14/Dados!$T14</f>
        <v>0.16788990477315455</v>
      </c>
      <c r="Q14" s="7">
        <f>+Dados!Q14/Dados!$T14</f>
        <v>3.1898580203255228E-2</v>
      </c>
      <c r="R14" s="7">
        <f>+Dados!R14/Dados!$T14</f>
        <v>0.17885886436354659</v>
      </c>
      <c r="T14" s="7">
        <f>+Dados!T14/Dados!$T14</f>
        <v>1</v>
      </c>
    </row>
    <row r="15" spans="1:20" x14ac:dyDescent="0.35">
      <c r="A15" s="2" t="s">
        <v>16</v>
      </c>
      <c r="B15" s="6" t="s">
        <v>36</v>
      </c>
      <c r="C15" s="8" t="s">
        <v>54</v>
      </c>
      <c r="D15" s="7">
        <f>+Dados!D15/Dados!$T15</f>
        <v>6.8702351876104989E-2</v>
      </c>
      <c r="E15" s="7">
        <f>+Dados!E15/Dados!$T15</f>
        <v>7.7875319098527213E-2</v>
      </c>
      <c r="F15" s="7">
        <f>+Dados!F15/Dados!$T15</f>
        <v>0</v>
      </c>
      <c r="G15" s="7">
        <f>+Dados!G15/Dados!$T15</f>
        <v>0</v>
      </c>
      <c r="H15" s="7">
        <f>+Dados!H15/Dados!$T15</f>
        <v>1.5264379397458016E-3</v>
      </c>
      <c r="I15" s="7">
        <f>+Dados!I15/Dados!$T15</f>
        <v>5.9006939955573157E-2</v>
      </c>
      <c r="J15" s="7">
        <f>+Dados!J15/Dados!$T15</f>
        <v>1.1259198099457697E-2</v>
      </c>
      <c r="K15" s="7">
        <f>+Dados!K15/Dados!$T15</f>
        <v>0.17314209557464694</v>
      </c>
      <c r="L15" s="7">
        <f>+Dados!L15/Dados!$T15</f>
        <v>0.15896914042800162</v>
      </c>
      <c r="M15" s="7">
        <f>+Dados!M15/Dados!$T15</f>
        <v>4.3442751287552844E-2</v>
      </c>
      <c r="N15" s="7">
        <f>+Dados!N15/Dados!$T15</f>
        <v>3.1768515736157459E-2</v>
      </c>
      <c r="O15" s="7">
        <f>+Dados!O15/Dados!$T15</f>
        <v>1.8989606217606311E-2</v>
      </c>
      <c r="P15" s="7">
        <f>+Dados!P15/Dados!$T15</f>
        <v>0.14517540993270933</v>
      </c>
      <c r="Q15" s="7">
        <f>+Dados!Q15/Dados!$T15</f>
        <v>3.3446490591873809E-2</v>
      </c>
      <c r="R15" s="7">
        <f>+Dados!R15/Dados!$T15</f>
        <v>0.17669574326204274</v>
      </c>
      <c r="T15" s="7">
        <f>+Dados!T15/Dados!$T15</f>
        <v>1</v>
      </c>
    </row>
    <row r="16" spans="1:20" x14ac:dyDescent="0.35">
      <c r="A16" s="2" t="s">
        <v>12</v>
      </c>
      <c r="B16" s="6" t="s">
        <v>37</v>
      </c>
      <c r="C16" s="8" t="s">
        <v>55</v>
      </c>
      <c r="D16" s="7">
        <f>+Dados!D16/Dados!$T16</f>
        <v>0.11083300861821474</v>
      </c>
      <c r="E16" s="7">
        <f>+Dados!E16/Dados!$T16</f>
        <v>0</v>
      </c>
      <c r="F16" s="7">
        <f>+Dados!F16/Dados!$T16</f>
        <v>0</v>
      </c>
      <c r="G16" s="7">
        <f>+Dados!G16/Dados!$T16</f>
        <v>0</v>
      </c>
      <c r="H16" s="7">
        <f>+Dados!H16/Dados!$T16</f>
        <v>1.2024549443269241E-3</v>
      </c>
      <c r="I16" s="7">
        <f>+Dados!I16/Dados!$T16</f>
        <v>4.6482850597251754E-2</v>
      </c>
      <c r="J16" s="7">
        <f>+Dados!J16/Dados!$T16</f>
        <v>1.0089780346676486E-2</v>
      </c>
      <c r="K16" s="7">
        <f>+Dados!K16/Dados!$T16</f>
        <v>0.18661941202130169</v>
      </c>
      <c r="L16" s="7">
        <f>+Dados!L16/Dados!$T16</f>
        <v>0.12446560934624271</v>
      </c>
      <c r="M16" s="7">
        <f>+Dados!M16/Dados!$T16</f>
        <v>3.6497600087081687E-2</v>
      </c>
      <c r="N16" s="7">
        <f>+Dados!N16/Dados!$T16</f>
        <v>2.7936788050264026E-2</v>
      </c>
      <c r="O16" s="7">
        <f>+Dados!O16/Dados!$T16</f>
        <v>1.6739451883141826E-2</v>
      </c>
      <c r="P16" s="7">
        <f>+Dados!P16/Dados!$T16</f>
        <v>0.18530761363213324</v>
      </c>
      <c r="Q16" s="7">
        <f>+Dados!Q16/Dados!$T16</f>
        <v>2.7670080772644573E-2</v>
      </c>
      <c r="R16" s="7">
        <f>+Dados!R16/Dados!$T16</f>
        <v>0.22615534970072024</v>
      </c>
      <c r="T16" s="7">
        <f>+Dados!T16/Dados!$T16</f>
        <v>1</v>
      </c>
    </row>
    <row r="17" spans="1:20" x14ac:dyDescent="0.35">
      <c r="A17" s="2" t="s">
        <v>7</v>
      </c>
      <c r="B17" s="6" t="s">
        <v>38</v>
      </c>
      <c r="C17" s="8" t="s">
        <v>56</v>
      </c>
      <c r="D17" s="7">
        <f>+Dados!D17/Dados!$T17</f>
        <v>0.14597130095725291</v>
      </c>
      <c r="E17" s="7">
        <f>+Dados!E17/Dados!$T17</f>
        <v>0</v>
      </c>
      <c r="F17" s="7">
        <f>+Dados!F17/Dados!$T17</f>
        <v>0</v>
      </c>
      <c r="G17" s="7">
        <f>+Dados!G17/Dados!$T17</f>
        <v>0</v>
      </c>
      <c r="H17" s="7">
        <f>+Dados!H17/Dados!$T17</f>
        <v>4.216588468565912E-2</v>
      </c>
      <c r="I17" s="7">
        <f>+Dados!I17/Dados!$T17</f>
        <v>3.058204635707135E-2</v>
      </c>
      <c r="J17" s="7">
        <f>+Dados!J17/Dados!$T17</f>
        <v>4.1330185621178796E-3</v>
      </c>
      <c r="K17" s="7">
        <f>+Dados!K17/Dados!$T17</f>
        <v>0.17289937217050369</v>
      </c>
      <c r="L17" s="7">
        <f>+Dados!L17/Dados!$T17</f>
        <v>0.10210463505174369</v>
      </c>
      <c r="M17" s="7">
        <f>+Dados!M17/Dados!$T17</f>
        <v>2.1138194181028146E-2</v>
      </c>
      <c r="N17" s="7">
        <f>+Dados!N17/Dados!$T17</f>
        <v>1.2887228780799254E-2</v>
      </c>
      <c r="O17" s="7">
        <f>+Dados!O17/Dados!$T17</f>
        <v>1.3288381624953792E-2</v>
      </c>
      <c r="P17" s="7">
        <f>+Dados!P17/Dados!$T17</f>
        <v>0.16991564146137283</v>
      </c>
      <c r="Q17" s="7">
        <f>+Dados!Q17/Dados!$T17</f>
        <v>2.1030598615127623E-2</v>
      </c>
      <c r="R17" s="7">
        <f>+Dados!R17/Dados!$T17</f>
        <v>0.26388369755236973</v>
      </c>
      <c r="T17" s="7">
        <f>+Dados!T17/Dados!$T17</f>
        <v>1</v>
      </c>
    </row>
    <row r="18" spans="1:20" x14ac:dyDescent="0.35">
      <c r="A18" s="2" t="s">
        <v>9</v>
      </c>
      <c r="B18" s="6" t="s">
        <v>39</v>
      </c>
      <c r="C18" s="8" t="s">
        <v>57</v>
      </c>
      <c r="D18" s="7">
        <f>+Dados!D18/Dados!$T18</f>
        <v>0.10767033575422066</v>
      </c>
      <c r="E18" s="7">
        <f>+Dados!E18/Dados!$T18</f>
        <v>0</v>
      </c>
      <c r="F18" s="7">
        <f>+Dados!F18/Dados!$T18</f>
        <v>0</v>
      </c>
      <c r="G18" s="7">
        <f>+Dados!G18/Dados!$T18</f>
        <v>0</v>
      </c>
      <c r="H18" s="7">
        <f>+Dados!H18/Dados!$T18</f>
        <v>4.5450211531201781E-2</v>
      </c>
      <c r="I18" s="7">
        <f>+Dados!I18/Dados!$T18</f>
        <v>3.2964100868459807E-2</v>
      </c>
      <c r="J18" s="7">
        <f>+Dados!J18/Dados!$T18</f>
        <v>5.0207481866841493E-3</v>
      </c>
      <c r="K18" s="7">
        <f>+Dados!K18/Dados!$T18</f>
        <v>0.1324849340165255</v>
      </c>
      <c r="L18" s="7">
        <f>+Dados!L18/Dados!$T18</f>
        <v>5.4555917068300701E-2</v>
      </c>
      <c r="M18" s="7">
        <f>+Dados!M18/Dados!$T18</f>
        <v>1.5674887485724563E-2</v>
      </c>
      <c r="N18" s="7">
        <f>+Dados!N18/Dados!$T18</f>
        <v>2.2448055919613377E-2</v>
      </c>
      <c r="O18" s="7">
        <f>+Dados!O18/Dados!$T18</f>
        <v>1.8536193035458819E-2</v>
      </c>
      <c r="P18" s="7">
        <f>+Dados!P18/Dados!$T18</f>
        <v>0.33263124796082594</v>
      </c>
      <c r="Q18" s="7">
        <f>+Dados!Q18/Dados!$T18</f>
        <v>2.3728932194266222E-2</v>
      </c>
      <c r="R18" s="7">
        <f>+Dados!R18/Dados!$T18</f>
        <v>0.20883443597871837</v>
      </c>
      <c r="T18" s="7">
        <f>+Dados!T18/Dados!$T18</f>
        <v>1</v>
      </c>
    </row>
    <row r="19" spans="1:20" x14ac:dyDescent="0.35">
      <c r="A19" s="2" t="s">
        <v>15</v>
      </c>
      <c r="B19" s="6" t="s">
        <v>40</v>
      </c>
      <c r="C19" s="8" t="s">
        <v>58</v>
      </c>
      <c r="D19" s="7">
        <f>+Dados!D19/Dados!$T19</f>
        <v>8.4599713217822031E-2</v>
      </c>
      <c r="E19" s="7">
        <f>+Dados!E19/Dados!$T19</f>
        <v>0</v>
      </c>
      <c r="F19" s="7">
        <f>+Dados!F19/Dados!$T19</f>
        <v>0</v>
      </c>
      <c r="G19" s="7">
        <f>+Dados!G19/Dados!$T19</f>
        <v>0</v>
      </c>
      <c r="H19" s="7">
        <f>+Dados!H19/Dados!$T19</f>
        <v>1.0648596410384257E-3</v>
      </c>
      <c r="I19" s="7">
        <f>+Dados!I19/Dados!$T19</f>
        <v>4.1163880472160803E-2</v>
      </c>
      <c r="J19" s="7">
        <f>+Dados!J19/Dados!$T19</f>
        <v>6.1996639253932388E-3</v>
      </c>
      <c r="K19" s="7">
        <f>+Dados!K19/Dados!$T19</f>
        <v>0.17794461111116694</v>
      </c>
      <c r="L19" s="7">
        <f>+Dados!L19/Dados!$T19</f>
        <v>4.8876895994700936E-2</v>
      </c>
      <c r="M19" s="7">
        <f>+Dados!M19/Dados!$T19</f>
        <v>1.3838138197508454E-2</v>
      </c>
      <c r="N19" s="7">
        <f>+Dados!N19/Dados!$T19</f>
        <v>1.4678421921584603E-2</v>
      </c>
      <c r="O19" s="7">
        <f>+Dados!O19/Dados!$T19</f>
        <v>1.6824791282195887E-2</v>
      </c>
      <c r="P19" s="7">
        <f>+Dados!P19/Dados!$T19</f>
        <v>0.38778913187779679</v>
      </c>
      <c r="Q19" s="7">
        <f>+Dados!Q19/Dados!$T19</f>
        <v>2.3369316914939559E-2</v>
      </c>
      <c r="R19" s="7">
        <f>+Dados!R19/Dados!$T19</f>
        <v>0.18365057544369237</v>
      </c>
      <c r="T19" s="7">
        <f>+Dados!T19/Dados!$T19</f>
        <v>1</v>
      </c>
    </row>
    <row r="20" spans="1:20" x14ac:dyDescent="0.35">
      <c r="A20" s="2" t="s">
        <v>1</v>
      </c>
      <c r="B20" s="6" t="s">
        <v>41</v>
      </c>
      <c r="C20" s="8" t="s">
        <v>59</v>
      </c>
      <c r="D20" s="7">
        <f>+Dados!D20/Dados!$T20</f>
        <v>3.7718977138880873E-2</v>
      </c>
      <c r="E20" s="7">
        <f>+Dados!E20/Dados!$T20</f>
        <v>4.2755121193777279E-2</v>
      </c>
      <c r="F20" s="7">
        <f>+Dados!F20/Dados!$T20</f>
        <v>0</v>
      </c>
      <c r="G20" s="7">
        <f>+Dados!G20/Dados!$T20</f>
        <v>0</v>
      </c>
      <c r="H20" s="7">
        <f>+Dados!H20/Dados!$T20</f>
        <v>1.3887924528908481E-3</v>
      </c>
      <c r="I20" s="7">
        <f>+Dados!I20/Dados!$T20</f>
        <v>5.3686029903141905E-2</v>
      </c>
      <c r="J20" s="7">
        <f>+Dados!J20/Dados!$T20</f>
        <v>1.780340257537219E-2</v>
      </c>
      <c r="K20" s="7">
        <f>+Dados!K20/Dados!$T20</f>
        <v>0.18944193522826103</v>
      </c>
      <c r="L20" s="7">
        <f>+Dados!L20/Dados!$T20</f>
        <v>0.13495643098875792</v>
      </c>
      <c r="M20" s="7">
        <f>+Dados!M20/Dados!$T20</f>
        <v>3.3989988958148844E-2</v>
      </c>
      <c r="N20" s="7">
        <f>+Dados!N20/Dados!$T20</f>
        <v>2.4485163026418247E-2</v>
      </c>
      <c r="O20" s="7">
        <f>+Dados!O20/Dados!$T20</f>
        <v>2.2003162565920376E-2</v>
      </c>
      <c r="P20" s="7">
        <f>+Dados!P20/Dados!$T20</f>
        <v>0.26253704301828612</v>
      </c>
      <c r="Q20" s="7">
        <f>+Dados!Q20/Dados!$T20</f>
        <v>3.3877933248055166E-2</v>
      </c>
      <c r="R20" s="7">
        <f>+Dados!R20/Dados!$T20</f>
        <v>0.14535601970208917</v>
      </c>
      <c r="T20" s="7">
        <f>+Dados!T20/Dados!$T20</f>
        <v>1</v>
      </c>
    </row>
    <row r="21" spans="1:20" x14ac:dyDescent="0.35">
      <c r="A21" s="2" t="s">
        <v>3</v>
      </c>
      <c r="B21" s="6" t="s">
        <v>42</v>
      </c>
      <c r="C21" s="8" t="s">
        <v>60</v>
      </c>
      <c r="D21" s="7">
        <f>+Dados!D21/Dados!$T21</f>
        <v>0.12905669753416185</v>
      </c>
      <c r="E21" s="7">
        <f>+Dados!E21/Dados!$T21</f>
        <v>0</v>
      </c>
      <c r="F21" s="7">
        <f>+Dados!F21/Dados!$T21</f>
        <v>0</v>
      </c>
      <c r="G21" s="7">
        <f>+Dados!G21/Dados!$T21</f>
        <v>0</v>
      </c>
      <c r="H21" s="7">
        <f>+Dados!H21/Dados!$T21</f>
        <v>1.1786739287297919E-3</v>
      </c>
      <c r="I21" s="7">
        <f>+Dados!I21/Dados!$T21</f>
        <v>4.5563556780657932E-2</v>
      </c>
      <c r="J21" s="7">
        <f>+Dados!J21/Dados!$T21</f>
        <v>1.0956041250349189E-2</v>
      </c>
      <c r="K21" s="7">
        <f>+Dados!K21/Dados!$T21</f>
        <v>0.16313438153778917</v>
      </c>
      <c r="L21" s="7">
        <f>+Dados!L21/Dados!$T21</f>
        <v>0.11666081390594017</v>
      </c>
      <c r="M21" s="7">
        <f>+Dados!M21/Dados!$T21</f>
        <v>2.7601955674537788E-2</v>
      </c>
      <c r="N21" s="7">
        <f>+Dados!N21/Dados!$T21</f>
        <v>2.6447731283199636E-2</v>
      </c>
      <c r="O21" s="7">
        <f>+Dados!O21/Dados!$T21</f>
        <v>2.289973269313373E-2</v>
      </c>
      <c r="P21" s="7">
        <f>+Dados!P21/Dados!$T21</f>
        <v>0.18222675364263669</v>
      </c>
      <c r="Q21" s="7">
        <f>+Dados!Q21/Dados!$T21</f>
        <v>2.6260478693884808E-2</v>
      </c>
      <c r="R21" s="7">
        <f>+Dados!R21/Dados!$T21</f>
        <v>0.24801318307497922</v>
      </c>
      <c r="T21" s="7">
        <f>+Dados!T21/Dados!$T21</f>
        <v>1</v>
      </c>
    </row>
    <row r="22" spans="1:20" x14ac:dyDescent="0.35">
      <c r="A22" s="2" t="s">
        <v>11</v>
      </c>
      <c r="B22" s="6" t="s">
        <v>43</v>
      </c>
      <c r="C22" s="8" t="s">
        <v>61</v>
      </c>
      <c r="D22" s="7">
        <f>+Dados!D22/Dados!$T22</f>
        <v>0.11779158038910478</v>
      </c>
      <c r="E22" s="7">
        <f>+Dados!E22/Dados!$T22</f>
        <v>0</v>
      </c>
      <c r="F22" s="7">
        <f>+Dados!F22/Dados!$T22</f>
        <v>0</v>
      </c>
      <c r="G22" s="7">
        <f>+Dados!G22/Dados!$T22</f>
        <v>0</v>
      </c>
      <c r="H22" s="7">
        <f>+Dados!H22/Dados!$T22</f>
        <v>7.8733391529211096E-4</v>
      </c>
      <c r="I22" s="7">
        <f>+Dados!I22/Dados!$T22</f>
        <v>3.0435672394492911E-2</v>
      </c>
      <c r="J22" s="7">
        <f>+Dados!J22/Dados!$T22</f>
        <v>9.5426110772829451E-3</v>
      </c>
      <c r="K22" s="7">
        <f>+Dados!K22/Dados!$T22</f>
        <v>0.19274817920177126</v>
      </c>
      <c r="L22" s="7">
        <f>+Dados!L22/Dados!$T22</f>
        <v>5.9206827922004129E-2</v>
      </c>
      <c r="M22" s="7">
        <f>+Dados!M22/Dados!$T22</f>
        <v>2.3073878937446557E-2</v>
      </c>
      <c r="N22" s="7">
        <f>+Dados!N22/Dados!$T22</f>
        <v>1.931810710259891E-2</v>
      </c>
      <c r="O22" s="7">
        <f>+Dados!O22/Dados!$T22</f>
        <v>3.3791072414578807E-2</v>
      </c>
      <c r="P22" s="7">
        <f>+Dados!P22/Dados!$T22</f>
        <v>0.25879757286426469</v>
      </c>
      <c r="Q22" s="7">
        <f>+Dados!Q22/Dados!$T22</f>
        <v>2.6204077256043096E-2</v>
      </c>
      <c r="R22" s="7">
        <f>+Dados!R22/Dados!$T22</f>
        <v>0.22830308652511977</v>
      </c>
      <c r="T22" s="7">
        <f>+Dados!T22/Dados!$T22</f>
        <v>1</v>
      </c>
    </row>
    <row r="23" spans="1:20" x14ac:dyDescent="0.35">
      <c r="A23" s="2" t="s">
        <v>17</v>
      </c>
      <c r="B23" s="6" t="s">
        <v>44</v>
      </c>
      <c r="C23" s="8" t="s">
        <v>62</v>
      </c>
      <c r="D23" s="7">
        <f>+Dados!D23/Dados!$T23</f>
        <v>3.1442235966766034E-2</v>
      </c>
      <c r="E23" s="7">
        <f>+Dados!E23/Dados!$T23</f>
        <v>0</v>
      </c>
      <c r="F23" s="7">
        <f>+Dados!F23/Dados!$T23</f>
        <v>0</v>
      </c>
      <c r="G23" s="7">
        <f>+Dados!G23/Dados!$T23</f>
        <v>0</v>
      </c>
      <c r="H23" s="7">
        <f>+Dados!H23/Dados!$T23</f>
        <v>0.12070044079934959</v>
      </c>
      <c r="I23" s="7">
        <f>+Dados!I23/Dados!$T23</f>
        <v>8.7541539881412209E-2</v>
      </c>
      <c r="J23" s="7">
        <f>+Dados!J23/Dados!$T23</f>
        <v>1.4524422613122786E-2</v>
      </c>
      <c r="K23" s="7">
        <f>+Dados!K23/Dados!$T23</f>
        <v>0.12982126250688061</v>
      </c>
      <c r="L23" s="7">
        <f>+Dados!L23/Dados!$T23</f>
        <v>7.4339094465267611E-2</v>
      </c>
      <c r="M23" s="7">
        <f>+Dados!M23/Dados!$T23</f>
        <v>2.70841380972832E-2</v>
      </c>
      <c r="N23" s="7">
        <f>+Dados!N23/Dados!$T23</f>
        <v>3.8742383315855382E-2</v>
      </c>
      <c r="O23" s="7">
        <f>+Dados!O23/Dados!$T23</f>
        <v>2.3062518699283684E-2</v>
      </c>
      <c r="P23" s="7">
        <f>+Dados!P23/Dados!$T23</f>
        <v>0.27646551181496831</v>
      </c>
      <c r="Q23" s="7">
        <f>+Dados!Q23/Dados!$T23</f>
        <v>4.0067110667666217E-2</v>
      </c>
      <c r="R23" s="7">
        <f>+Dados!R23/Dados!$T23</f>
        <v>0.13620934117214448</v>
      </c>
      <c r="T23" s="7">
        <f>+Dados!T23/Dados!$T23</f>
        <v>1</v>
      </c>
    </row>
    <row r="24" spans="1:20" x14ac:dyDescent="0.35">
      <c r="A24" s="2" t="s">
        <v>6</v>
      </c>
      <c r="B24" s="6" t="s">
        <v>45</v>
      </c>
      <c r="C24" s="8" t="s">
        <v>63</v>
      </c>
      <c r="D24" s="7">
        <f>+Dados!D24/Dados!$T24</f>
        <v>5.4927558529854772E-2</v>
      </c>
      <c r="E24" s="7">
        <f>+Dados!E24/Dados!$T24</f>
        <v>6.2261349590030664E-2</v>
      </c>
      <c r="F24" s="7">
        <f>+Dados!F24/Dados!$T24</f>
        <v>0</v>
      </c>
      <c r="G24" s="7">
        <f>+Dados!G24/Dados!$T24</f>
        <v>0</v>
      </c>
      <c r="H24" s="7">
        <f>+Dados!H24/Dados!$T24</f>
        <v>2.0159176149548608E-3</v>
      </c>
      <c r="I24" s="7">
        <f>+Dados!I24/Dados!$T24</f>
        <v>7.7928572504449831E-2</v>
      </c>
      <c r="J24" s="7">
        <f>+Dados!J24/Dados!$T24</f>
        <v>1.562575533007312E-2</v>
      </c>
      <c r="K24" s="7">
        <f>+Dados!K24/Dados!$T24</f>
        <v>0.19991329427141571</v>
      </c>
      <c r="L24" s="7">
        <f>+Dados!L24/Dados!$T24</f>
        <v>6.0117700491728966E-2</v>
      </c>
      <c r="M24" s="7">
        <f>+Dados!M24/Dados!$T24</f>
        <v>2.850446308842924E-2</v>
      </c>
      <c r="N24" s="7">
        <f>+Dados!N24/Dados!$T24</f>
        <v>2.5389754792185512E-2</v>
      </c>
      <c r="O24" s="7">
        <f>+Dados!O24/Dados!$T24</f>
        <v>3.1937771021657915E-2</v>
      </c>
      <c r="P24" s="7">
        <f>+Dados!P24/Dados!$T24</f>
        <v>0.24674935101779411</v>
      </c>
      <c r="Q24" s="7">
        <f>+Dados!Q24/Dados!$T24</f>
        <v>4.0311315969046642E-2</v>
      </c>
      <c r="R24" s="7">
        <f>+Dados!R24/Dados!$T24</f>
        <v>0.15431719577837863</v>
      </c>
      <c r="T24" s="7">
        <f>+Dados!T24/Dados!$T24</f>
        <v>1</v>
      </c>
    </row>
    <row r="25" spans="1:20" x14ac:dyDescent="0.35"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T25" s="9"/>
    </row>
    <row r="26" spans="1:20" x14ac:dyDescent="0.35">
      <c r="A26" s="2" t="s">
        <v>23</v>
      </c>
      <c r="B26" s="8" t="s">
        <v>22</v>
      </c>
      <c r="C26" s="8"/>
      <c r="D26" s="7">
        <f>+Dados!D26/Dados!$T26</f>
        <v>3.62957432848207E-2</v>
      </c>
      <c r="E26" s="7">
        <f>+Dados!E26/Dados!$T26</f>
        <v>1.4327166069820582E-2</v>
      </c>
      <c r="F26" s="7">
        <f>+Dados!F26/Dados!$T26</f>
        <v>0.35917594565782485</v>
      </c>
      <c r="G26" s="7">
        <f>+Dados!G26/Dados!$T26</f>
        <v>4.8099942428456659E-2</v>
      </c>
      <c r="H26" s="7">
        <f>+Dados!H26/Dados!$T26</f>
        <v>9.3536873214665559E-3</v>
      </c>
      <c r="I26" s="7">
        <f>+Dados!I26/Dados!$T26</f>
        <v>4.7354727731060774E-2</v>
      </c>
      <c r="J26" s="7">
        <f>+Dados!J26/Dados!$T26</f>
        <v>9.6250339865366786E-3</v>
      </c>
      <c r="K26" s="7">
        <f>+Dados!K26/Dados!$T26</f>
        <v>0.10574793249133976</v>
      </c>
      <c r="L26" s="7">
        <f>+Dados!L26/Dados!$T26</f>
        <v>6.3946377573959587E-2</v>
      </c>
      <c r="M26" s="7">
        <f>+Dados!M26/Dados!$T26</f>
        <v>2.2012349252216897E-2</v>
      </c>
      <c r="N26" s="7">
        <f>+Dados!N26/Dados!$T26</f>
        <v>2.6613420118219665E-2</v>
      </c>
      <c r="O26" s="7">
        <f>+Dados!O26/Dados!$T26</f>
        <v>1.5883033094140318E-2</v>
      </c>
      <c r="P26" s="7">
        <f>+Dados!P26/Dados!$T26</f>
        <v>0.11489877398050177</v>
      </c>
      <c r="Q26" s="7">
        <f>+Dados!Q26/Dados!$T26</f>
        <v>2.5510051469714586E-2</v>
      </c>
      <c r="R26" s="7">
        <f>+Dados!R26/Dados!$T26</f>
        <v>0.10115581553992097</v>
      </c>
      <c r="T26" s="7">
        <f>+Dados!T26/Dados!$T26</f>
        <v>1</v>
      </c>
    </row>
    <row r="27" spans="1:20" x14ac:dyDescent="0.35">
      <c r="T27" s="9"/>
    </row>
    <row r="28" spans="1:20" x14ac:dyDescent="0.35">
      <c r="T28" s="9"/>
    </row>
    <row r="29" spans="1:20" x14ac:dyDescent="0.35">
      <c r="T29" s="9"/>
    </row>
    <row r="30" spans="1:20" x14ac:dyDescent="0.35">
      <c r="T30" s="9"/>
    </row>
    <row r="31" spans="1:20" x14ac:dyDescent="0.35">
      <c r="T31" s="9"/>
    </row>
    <row r="32" spans="1:20" x14ac:dyDescent="0.35">
      <c r="T32" s="9"/>
    </row>
    <row r="33" spans="20:20" x14ac:dyDescent="0.35">
      <c r="T33" s="9"/>
    </row>
    <row r="34" spans="20:20" x14ac:dyDescent="0.35">
      <c r="T34" s="9"/>
    </row>
    <row r="35" spans="20:20" x14ac:dyDescent="0.35">
      <c r="T35" s="9"/>
    </row>
    <row r="36" spans="20:20" x14ac:dyDescent="0.35">
      <c r="T36" s="9"/>
    </row>
    <row r="37" spans="20:20" x14ac:dyDescent="0.35">
      <c r="T37" s="9"/>
    </row>
    <row r="38" spans="20:20" x14ac:dyDescent="0.35">
      <c r="T38" s="9"/>
    </row>
    <row r="39" spans="20:20" x14ac:dyDescent="0.35">
      <c r="T39" s="9"/>
    </row>
    <row r="40" spans="20:20" x14ac:dyDescent="0.35">
      <c r="T40" s="9"/>
    </row>
    <row r="41" spans="20:20" x14ac:dyDescent="0.35">
      <c r="T41" s="9"/>
    </row>
    <row r="42" spans="20:20" x14ac:dyDescent="0.35">
      <c r="T42" s="9"/>
    </row>
    <row r="43" spans="20:20" x14ac:dyDescent="0.35">
      <c r="T43" s="9"/>
    </row>
  </sheetData>
  <mergeCells count="1">
    <mergeCell ref="D4:R4"/>
  </mergeCells>
  <printOptions horizontalCentered="1" verticalCentered="1"/>
  <pageMargins left="0.78740157480314965" right="0.78740157480314965" top="1.24" bottom="0.98425196850393704" header="0.77" footer="0.51181102362204722"/>
  <pageSetup scale="98" orientation="landscape" horizontalDpi="300" verticalDpi="300" r:id="rId1"/>
  <headerFooter alignWithMargins="0">
    <oddHeader>&amp;L&amp;"Arial,Negrito"&amp;14PIB Setorial, nas Regiões do Estado - 1990 e 2002 
Valores Atualizados para 2002 pelo Deflator Implícito do PIB Nacional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B1" workbookViewId="0">
      <selection activeCell="B1" sqref="B1"/>
    </sheetView>
  </sheetViews>
  <sheetFormatPr defaultRowHeight="12.75" x14ac:dyDescent="0.35"/>
  <cols>
    <col min="1" max="1" width="27.59765625" style="2" hidden="1" customWidth="1"/>
    <col min="2" max="2" width="6.59765625" style="2" customWidth="1"/>
    <col min="3" max="3" width="17.86328125" style="2" bestFit="1" customWidth="1"/>
    <col min="4" max="4" width="13.73046875" style="2" bestFit="1" customWidth="1"/>
    <col min="5" max="6" width="10.1328125" style="2" bestFit="1" customWidth="1"/>
    <col min="7" max="16" width="10.1328125" style="2" customWidth="1"/>
    <col min="17" max="17" width="10.1328125" style="2" bestFit="1" customWidth="1"/>
    <col min="18" max="18" width="11.1328125" style="2" bestFit="1" customWidth="1"/>
    <col min="19" max="19" width="9.06640625" style="2"/>
    <col min="20" max="20" width="10.1328125" style="2" bestFit="1" customWidth="1"/>
    <col min="21" max="16384" width="9.06640625" style="2"/>
  </cols>
  <sheetData>
    <row r="1" spans="1:20" ht="13.15" x14ac:dyDescent="0.35">
      <c r="B1" s="4" t="s">
        <v>26</v>
      </c>
      <c r="C1" s="4"/>
    </row>
    <row r="2" spans="1:20" x14ac:dyDescent="0.35">
      <c r="B2" s="5" t="s">
        <v>69</v>
      </c>
      <c r="C2" s="8"/>
    </row>
    <row r="4" spans="1:20" s="6" customFormat="1" x14ac:dyDescent="0.35">
      <c r="B4" s="6" t="s">
        <v>27</v>
      </c>
      <c r="D4" s="16">
        <v>2012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0" s="6" customFormat="1" ht="12.75" hidden="1" customHeight="1" x14ac:dyDescent="0.35">
      <c r="D5" s="6" t="s">
        <v>18</v>
      </c>
      <c r="E5" s="6" t="s">
        <v>19</v>
      </c>
      <c r="F5" s="6" t="s">
        <v>20</v>
      </c>
      <c r="Q5" s="6" t="s">
        <v>21</v>
      </c>
      <c r="R5" s="6" t="s">
        <v>22</v>
      </c>
    </row>
    <row r="6" spans="1:20" s="6" customFormat="1" x14ac:dyDescent="0.35">
      <c r="D6" s="6">
        <v>1</v>
      </c>
      <c r="E6" s="6">
        <v>2</v>
      </c>
      <c r="F6" s="6" t="s">
        <v>64</v>
      </c>
      <c r="G6" s="6" t="s">
        <v>65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T6" s="6" t="s">
        <v>22</v>
      </c>
    </row>
    <row r="7" spans="1:20" x14ac:dyDescent="0.35">
      <c r="A7" s="2" t="s">
        <v>8</v>
      </c>
      <c r="B7" s="6" t="s">
        <v>28</v>
      </c>
      <c r="C7" s="8" t="s">
        <v>46</v>
      </c>
      <c r="D7" s="7">
        <f>+'Participações regionais'!D7/'Participações regionais'!$T7</f>
        <v>3.7465361379671325E-2</v>
      </c>
      <c r="E7" s="7">
        <f>+'Participações regionais'!E7/'Participações regionais'!$T7</f>
        <v>0.107585454877392</v>
      </c>
      <c r="F7" s="7">
        <f>+'Participações regionais'!F7/'Participações regionais'!$T7</f>
        <v>2.4800051120672113</v>
      </c>
      <c r="G7" s="7">
        <f>+'Participações regionais'!G7/'Participações regionais'!$T7</f>
        <v>0</v>
      </c>
      <c r="H7" s="7">
        <f>+'Participações regionais'!H7/'Participações regionais'!$T7</f>
        <v>6.339317892240319E-2</v>
      </c>
      <c r="I7" s="7">
        <f>+'Participações regionais'!I7/'Participações regionais'!$T7</f>
        <v>0.48404526462019876</v>
      </c>
      <c r="J7" s="7">
        <f>+'Participações regionais'!J7/'Participações regionais'!$T7</f>
        <v>0.28637756716726953</v>
      </c>
      <c r="K7" s="7">
        <f>+'Participações regionais'!K7/'Participações regionais'!$T7</f>
        <v>0.17998539295367721</v>
      </c>
      <c r="L7" s="7">
        <f>+'Participações regionais'!L7/'Participações regionais'!$T7</f>
        <v>0.10492449110855755</v>
      </c>
      <c r="M7" s="7">
        <f>+'Participações regionais'!M7/'Participações regionais'!$T7</f>
        <v>0.14633032784446684</v>
      </c>
      <c r="N7" s="7">
        <f>+'Participações regionais'!N7/'Participações regionais'!$T7</f>
        <v>0.24593220594258536</v>
      </c>
      <c r="O7" s="7">
        <f>+'Participações regionais'!O7/'Participações regionais'!$T7</f>
        <v>0.19208947426212025</v>
      </c>
      <c r="P7" s="7">
        <f>+'Participações regionais'!P7/'Participações regionais'!$T7</f>
        <v>0.19059038249470264</v>
      </c>
      <c r="Q7" s="7">
        <f>+'Participações regionais'!Q7/'Participações regionais'!$T7</f>
        <v>0.3225834811888002</v>
      </c>
      <c r="R7" s="7">
        <f>+'Participações regionais'!R7/'Participações regionais'!$T7</f>
        <v>0.11251872744359619</v>
      </c>
      <c r="S7" s="7"/>
      <c r="T7" s="7">
        <f>+'Participações regionais'!T7/'Participações regionais'!$T7</f>
        <v>1</v>
      </c>
    </row>
    <row r="8" spans="1:20" x14ac:dyDescent="0.35">
      <c r="A8" s="2" t="s">
        <v>13</v>
      </c>
      <c r="B8" s="6" t="s">
        <v>29</v>
      </c>
      <c r="C8" s="8" t="s">
        <v>47</v>
      </c>
      <c r="D8" s="7">
        <f>+'Participações regionais'!D8/'Participações regionais'!$T8</f>
        <v>0.39423968211074339</v>
      </c>
      <c r="E8" s="7">
        <f>+'Participações regionais'!E8/'Participações regionais'!$T8</f>
        <v>1.1320978623635216</v>
      </c>
      <c r="F8" s="7">
        <f>+'Participações regionais'!F8/'Participações regionais'!$T8</f>
        <v>2.1736091456917057</v>
      </c>
      <c r="G8" s="7">
        <f>+'Participações regionais'!G8/'Participações regionais'!$T8</f>
        <v>0</v>
      </c>
      <c r="H8" s="7">
        <f>+'Participações regionais'!H8/'Participações regionais'!$T8</f>
        <v>7.3090747867927519E-2</v>
      </c>
      <c r="I8" s="7">
        <f>+'Participações regionais'!I8/'Participações regionais'!$T8</f>
        <v>0.55809206912190612</v>
      </c>
      <c r="J8" s="7">
        <f>+'Participações regionais'!J8/'Participações regionais'!$T8</f>
        <v>0.244678575873813</v>
      </c>
      <c r="K8" s="7">
        <f>+'Participações regionais'!K8/'Participações regionais'!$T8</f>
        <v>0.42040035913180562</v>
      </c>
      <c r="L8" s="7">
        <f>+'Participações regionais'!L8/'Participações regionais'!$T8</f>
        <v>0.28963895721973709</v>
      </c>
      <c r="M8" s="7">
        <f>+'Participações regionais'!M8/'Participações regionais'!$T8</f>
        <v>0.31937593239147449</v>
      </c>
      <c r="N8" s="7">
        <f>+'Participações regionais'!N8/'Participações regionais'!$T8</f>
        <v>0.20182719807541802</v>
      </c>
      <c r="O8" s="7">
        <f>+'Participações regionais'!O8/'Participações regionais'!$T8</f>
        <v>0.28874367875296802</v>
      </c>
      <c r="P8" s="7">
        <f>+'Participações regionais'!P8/'Participações regionais'!$T8</f>
        <v>0.32343973137533488</v>
      </c>
      <c r="Q8" s="7">
        <f>+'Participações regionais'!Q8/'Participações regionais'!$T8</f>
        <v>0.37955681299775978</v>
      </c>
      <c r="R8" s="7">
        <f>+'Participações regionais'!R8/'Participações regionais'!$T8</f>
        <v>0.32113894921666886</v>
      </c>
      <c r="S8" s="7"/>
      <c r="T8" s="7">
        <f>+'Participações regionais'!T8/'Participações regionais'!$T8</f>
        <v>1</v>
      </c>
    </row>
    <row r="9" spans="1:20" x14ac:dyDescent="0.35">
      <c r="A9" s="2" t="s">
        <v>0</v>
      </c>
      <c r="B9" s="6" t="s">
        <v>30</v>
      </c>
      <c r="C9" s="8" t="s">
        <v>48</v>
      </c>
      <c r="D9" s="7">
        <f>+'Participações regionais'!D9/'Participações regionais'!$T9</f>
        <v>3.0043069038443941</v>
      </c>
      <c r="E9" s="7">
        <f>+'Participações regionais'!E9/'Participações regionais'!$T9</f>
        <v>0</v>
      </c>
      <c r="F9" s="7">
        <f>+'Participações regionais'!F9/'Participações regionais'!$T9</f>
        <v>0</v>
      </c>
      <c r="G9" s="7">
        <f>+'Participações regionais'!G9/'Participações regionais'!$T9</f>
        <v>0</v>
      </c>
      <c r="H9" s="7">
        <f>+'Participações regionais'!H9/'Participações regionais'!$T9</f>
        <v>7.69332728569072</v>
      </c>
      <c r="I9" s="7">
        <f>+'Participações regionais'!I9/'Participações regionais'!$T9</f>
        <v>1.1021457696378787</v>
      </c>
      <c r="J9" s="7">
        <f>+'Participações regionais'!J9/'Participações regionais'!$T9</f>
        <v>0.88255750211973971</v>
      </c>
      <c r="K9" s="7">
        <f>+'Participações regionais'!K9/'Participações regionais'!$T9</f>
        <v>1.2251180991780768</v>
      </c>
      <c r="L9" s="7">
        <f>+'Participações regionais'!L9/'Participações regionais'!$T9</f>
        <v>1.2068253646661</v>
      </c>
      <c r="M9" s="7">
        <f>+'Participações regionais'!M9/'Participações regionais'!$T9</f>
        <v>1.0437344067073528</v>
      </c>
      <c r="N9" s="7">
        <f>+'Participações regionais'!N9/'Participações regionais'!$T9</f>
        <v>1.0327984893813389</v>
      </c>
      <c r="O9" s="7">
        <f>+'Participações regionais'!O9/'Participações regionais'!$T9</f>
        <v>0.82579686980380596</v>
      </c>
      <c r="P9" s="7">
        <f>+'Participações regionais'!P9/'Participações regionais'!$T9</f>
        <v>2.3250086380351598</v>
      </c>
      <c r="Q9" s="7">
        <f>+'Participações regionais'!Q9/'Participações regionais'!$T9</f>
        <v>0.66458079758476674</v>
      </c>
      <c r="R9" s="7">
        <f>+'Participações regionais'!R9/'Participações regionais'!$T9</f>
        <v>2.015816449732879</v>
      </c>
      <c r="S9" s="7"/>
      <c r="T9" s="7">
        <f>+'Participações regionais'!T9/'Participações regionais'!$T9</f>
        <v>1</v>
      </c>
    </row>
    <row r="10" spans="1:20" x14ac:dyDescent="0.35">
      <c r="A10" s="2" t="s">
        <v>2</v>
      </c>
      <c r="B10" s="6" t="s">
        <v>31</v>
      </c>
      <c r="C10" s="8" t="s">
        <v>49</v>
      </c>
      <c r="D10" s="7">
        <f>+'Participações regionais'!D10/'Participações regionais'!$T10</f>
        <v>4.2253696562119157E-2</v>
      </c>
      <c r="E10" s="7">
        <f>+'Participações regionais'!E10/'Participações regionais'!$T10</f>
        <v>0.12133562836400333</v>
      </c>
      <c r="F10" s="7">
        <f>+'Participações regionais'!F10/'Participações regionais'!$T10</f>
        <v>0.926308381372971</v>
      </c>
      <c r="G10" s="7">
        <f>+'Participações regionais'!G10/'Participações regionais'!$T10</f>
        <v>2.525983330642307</v>
      </c>
      <c r="H10" s="7">
        <f>+'Participações regionais'!H10/'Participações regionais'!$T10</f>
        <v>0.15963322960827972</v>
      </c>
      <c r="I10" s="7">
        <f>+'Participações regionais'!I10/'Participações regionais'!$T10</f>
        <v>1.2188962626799196</v>
      </c>
      <c r="J10" s="7">
        <f>+'Participações regionais'!J10/'Participações regionais'!$T10</f>
        <v>1.4147129462674695</v>
      </c>
      <c r="K10" s="7">
        <f>+'Participações regionais'!K10/'Participações regionais'!$T10</f>
        <v>1.0416468223509943</v>
      </c>
      <c r="L10" s="7">
        <f>+'Participações regionais'!L10/'Participações regionais'!$T10</f>
        <v>1.0409676810123043</v>
      </c>
      <c r="M10" s="7">
        <f>+'Participações regionais'!M10/'Participações regionais'!$T10</f>
        <v>1.2694435910345914</v>
      </c>
      <c r="N10" s="7">
        <f>+'Participações regionais'!N10/'Participações regionais'!$T10</f>
        <v>1.5797591733689242</v>
      </c>
      <c r="O10" s="7">
        <f>+'Participações regionais'!O10/'Participações regionais'!$T10</f>
        <v>1.3722082394841797</v>
      </c>
      <c r="P10" s="7">
        <f>+'Participações regionais'!P10/'Participações regionais'!$T10</f>
        <v>0.87644762763891548</v>
      </c>
      <c r="Q10" s="7">
        <f>+'Participações regionais'!Q10/'Participações regionais'!$T10</f>
        <v>1.3752329463588266</v>
      </c>
      <c r="R10" s="7">
        <f>+'Participações regionais'!R10/'Participações regionais'!$T10</f>
        <v>0.64658786423055759</v>
      </c>
      <c r="S10" s="7"/>
      <c r="T10" s="7">
        <f>+'Participações regionais'!T10/'Participações regionais'!$T10</f>
        <v>1</v>
      </c>
    </row>
    <row r="11" spans="1:20" x14ac:dyDescent="0.35">
      <c r="A11" s="2" t="s">
        <v>10</v>
      </c>
      <c r="B11" s="6" t="s">
        <v>32</v>
      </c>
      <c r="C11" s="8" t="s">
        <v>50</v>
      </c>
      <c r="D11" s="7">
        <f>+'Participações regionais'!D11/'Participações regionais'!$T11</f>
        <v>2.2784890331614118</v>
      </c>
      <c r="E11" s="7">
        <f>+'Participações regionais'!E11/'Participações regionais'!$T11</f>
        <v>0</v>
      </c>
      <c r="F11" s="7">
        <f>+'Participações regionais'!F11/'Participações regionais'!$T11</f>
        <v>0</v>
      </c>
      <c r="G11" s="7">
        <f>+'Participações regionais'!G11/'Participações regionais'!$T11</f>
        <v>0</v>
      </c>
      <c r="H11" s="7">
        <f>+'Participações regionais'!H11/'Participações regionais'!$T11</f>
        <v>0.17603016468824298</v>
      </c>
      <c r="I11" s="7">
        <f>+'Participações regionais'!I11/'Participações regionais'!$T11</f>
        <v>1.3440967797490542</v>
      </c>
      <c r="J11" s="7">
        <f>+'Participações regionais'!J11/'Participações regionais'!$T11</f>
        <v>1.9459853607962432</v>
      </c>
      <c r="K11" s="7">
        <f>+'Participações regionais'!K11/'Participações regionais'!$T11</f>
        <v>1.8289801138581405</v>
      </c>
      <c r="L11" s="7">
        <f>+'Participações regionais'!L11/'Participações regionais'!$T11</f>
        <v>0.66000302421850932</v>
      </c>
      <c r="M11" s="7">
        <f>+'Participações regionais'!M11/'Participações regionais'!$T11</f>
        <v>0.9704537034635311</v>
      </c>
      <c r="N11" s="7">
        <f>+'Participações regionais'!N11/'Participações regionais'!$T11</f>
        <v>1.3619411406270332</v>
      </c>
      <c r="O11" s="7">
        <f>+'Participações regionais'!O11/'Participações regionais'!$T11</f>
        <v>1.2534385602694682</v>
      </c>
      <c r="P11" s="7">
        <f>+'Participações regionais'!P11/'Participações regionais'!$T11</f>
        <v>2.7811284983387141</v>
      </c>
      <c r="Q11" s="7">
        <f>+'Participações regionais'!Q11/'Participações regionais'!$T11</f>
        <v>1.0977464800035364</v>
      </c>
      <c r="R11" s="7">
        <f>+'Participações regionais'!R11/'Participações regionais'!$T11</f>
        <v>1.706186903525521</v>
      </c>
      <c r="S11" s="7"/>
      <c r="T11" s="7">
        <f>+'Participações regionais'!T11/'Participações regionais'!$T11</f>
        <v>1</v>
      </c>
    </row>
    <row r="12" spans="1:20" x14ac:dyDescent="0.35">
      <c r="A12" s="2" t="s">
        <v>4</v>
      </c>
      <c r="B12" s="6" t="s">
        <v>33</v>
      </c>
      <c r="C12" s="8" t="s">
        <v>51</v>
      </c>
      <c r="D12" s="7">
        <f>+'Participações regionais'!D12/'Participações regionais'!$T12</f>
        <v>3.6802740249436212</v>
      </c>
      <c r="E12" s="7">
        <f>+'Participações regionais'!E12/'Participações regionais'!$T12</f>
        <v>10.568267339918108</v>
      </c>
      <c r="F12" s="7">
        <f>+'Participações regionais'!F12/'Participações regionais'!$T12</f>
        <v>0</v>
      </c>
      <c r="G12" s="7">
        <f>+'Participações regionais'!G12/'Participações regionais'!$T12</f>
        <v>0</v>
      </c>
      <c r="H12" s="7">
        <f>+'Participações regionais'!H12/'Participações regionais'!$T12</f>
        <v>0.13667941597299532</v>
      </c>
      <c r="I12" s="7">
        <f>+'Participações regionais'!I12/'Participações regionais'!$T12</f>
        <v>1.0436300118939468</v>
      </c>
      <c r="J12" s="7">
        <f>+'Participações regionais'!J12/'Participações regionais'!$T12</f>
        <v>0.80996476397749528</v>
      </c>
      <c r="K12" s="7">
        <f>+'Participações regionais'!K12/'Participações regionais'!$T12</f>
        <v>1.3041787235099522</v>
      </c>
      <c r="L12" s="7">
        <f>+'Participações regionais'!L12/'Participações regionais'!$T12</f>
        <v>1.3707358596497452</v>
      </c>
      <c r="M12" s="7">
        <f>+'Participações regionais'!M12/'Participações regionais'!$T12</f>
        <v>1.1963116181856495</v>
      </c>
      <c r="N12" s="7">
        <f>+'Participações regionais'!N12/'Participações regionais'!$T12</f>
        <v>0.64322568213618603</v>
      </c>
      <c r="O12" s="7">
        <f>+'Participações regionais'!O12/'Participações regionais'!$T12</f>
        <v>0.84570048873208825</v>
      </c>
      <c r="P12" s="7">
        <f>+'Participações regionais'!P12/'Participações regionais'!$T12</f>
        <v>1.0273240711742802</v>
      </c>
      <c r="Q12" s="7">
        <f>+'Participações regionais'!Q12/'Participações regionais'!$T12</f>
        <v>0.80165380473728909</v>
      </c>
      <c r="R12" s="7">
        <f>+'Participações regionais'!R12/'Participações regionais'!$T12</f>
        <v>2.3288085856630749</v>
      </c>
      <c r="S12" s="7"/>
      <c r="T12" s="7">
        <f>+'Participações regionais'!T12/'Participações regionais'!$T12</f>
        <v>1</v>
      </c>
    </row>
    <row r="13" spans="1:20" x14ac:dyDescent="0.35">
      <c r="A13" s="2" t="s">
        <v>5</v>
      </c>
      <c r="B13" s="6" t="s">
        <v>34</v>
      </c>
      <c r="C13" s="8" t="s">
        <v>52</v>
      </c>
      <c r="D13" s="7">
        <f>+'Participações regionais'!D13/'Participações regionais'!$T13</f>
        <v>3.3041868581451346</v>
      </c>
      <c r="E13" s="7">
        <f>+'Participações regionais'!E13/'Participações regionais'!$T13</f>
        <v>0</v>
      </c>
      <c r="F13" s="7">
        <f>+'Participações regionais'!F13/'Participações regionais'!$T13</f>
        <v>0</v>
      </c>
      <c r="G13" s="7">
        <f>+'Participações regionais'!G13/'Participações regionais'!$T13</f>
        <v>0</v>
      </c>
      <c r="H13" s="7">
        <f>+'Participações regionais'!H13/'Participações regionais'!$T13</f>
        <v>7.2340697644756284</v>
      </c>
      <c r="I13" s="7">
        <f>+'Participações regionais'!I13/'Participações regionais'!$T13</f>
        <v>1.0363525548967036</v>
      </c>
      <c r="J13" s="7">
        <f>+'Participações regionais'!J13/'Participações regionais'!$T13</f>
        <v>1.3086157953418482</v>
      </c>
      <c r="K13" s="7">
        <f>+'Participações regionais'!K13/'Participações regionais'!$T13</f>
        <v>1.654494647962633</v>
      </c>
      <c r="L13" s="7">
        <f>+'Participações regionais'!L13/'Participações regionais'!$T13</f>
        <v>1.1073712651080261</v>
      </c>
      <c r="M13" s="7">
        <f>+'Participações regionais'!M13/'Participações regionais'!$T13</f>
        <v>1.0515055210610673</v>
      </c>
      <c r="N13" s="7">
        <f>+'Participações regionais'!N13/'Participações regionais'!$T13</f>
        <v>0.54698683056209452</v>
      </c>
      <c r="O13" s="7">
        <f>+'Participações regionais'!O13/'Participações regionais'!$T13</f>
        <v>1.0694874119994213</v>
      </c>
      <c r="P13" s="7">
        <f>+'Participações regionais'!P13/'Participações regionais'!$T13</f>
        <v>1.6876043759596993</v>
      </c>
      <c r="Q13" s="7">
        <f>+'Participações regionais'!Q13/'Participações regionais'!$T13</f>
        <v>1.3133330678242405</v>
      </c>
      <c r="R13" s="7">
        <f>+'Participações regionais'!R13/'Participações regionais'!$T13</f>
        <v>2.2032005899583562</v>
      </c>
      <c r="S13" s="7"/>
      <c r="T13" s="7">
        <f>+'Participações regionais'!T13/'Participações regionais'!$T13</f>
        <v>1</v>
      </c>
    </row>
    <row r="14" spans="1:20" x14ac:dyDescent="0.35">
      <c r="A14" s="2" t="s">
        <v>14</v>
      </c>
      <c r="B14" s="6" t="s">
        <v>35</v>
      </c>
      <c r="C14" s="8" t="s">
        <v>53</v>
      </c>
      <c r="D14" s="7">
        <f>+'Participações regionais'!D14/'Participações regionais'!$T14</f>
        <v>2.1012733121283955</v>
      </c>
      <c r="E14" s="7">
        <f>+'Participações regionais'!E14/'Participações regionais'!$T14</f>
        <v>0</v>
      </c>
      <c r="F14" s="7">
        <f>+'Participações regionais'!F14/'Participações regionais'!$T14</f>
        <v>0</v>
      </c>
      <c r="G14" s="7">
        <f>+'Participações regionais'!G14/'Participações regionais'!$T14</f>
        <v>0</v>
      </c>
      <c r="H14" s="7">
        <f>+'Participações regionais'!H14/'Participações regionais'!$T14</f>
        <v>18.673829660080148</v>
      </c>
      <c r="I14" s="7">
        <f>+'Participações regionais'!I14/'Participações regionais'!$T14</f>
        <v>2.6752121154491957</v>
      </c>
      <c r="J14" s="7">
        <f>+'Participações regionais'!J14/'Participações regionais'!$T14</f>
        <v>1.2300562286846153</v>
      </c>
      <c r="K14" s="7">
        <f>+'Participações regionais'!K14/'Participações regionais'!$T14</f>
        <v>0.77399105199764895</v>
      </c>
      <c r="L14" s="7">
        <f>+'Participações regionais'!L14/'Participações regionais'!$T14</f>
        <v>1.3975796100797655</v>
      </c>
      <c r="M14" s="7">
        <f>+'Participações regionais'!M14/'Participações regionais'!$T14</f>
        <v>0.85618909312300173</v>
      </c>
      <c r="N14" s="7">
        <f>+'Participações regionais'!N14/'Participações regionais'!$T14</f>
        <v>0.86979705662024542</v>
      </c>
      <c r="O14" s="7">
        <f>+'Participações regionais'!O14/'Participações regionais'!$T14</f>
        <v>1.1760865175697182</v>
      </c>
      <c r="P14" s="7">
        <f>+'Participações regionais'!P14/'Participações regionais'!$T14</f>
        <v>1.4611984006169232</v>
      </c>
      <c r="Q14" s="7">
        <f>+'Participações regionais'!Q14/'Participações regionais'!$T14</f>
        <v>1.2504318245349317</v>
      </c>
      <c r="R14" s="7">
        <f>+'Participações regionais'!R14/'Participações regionais'!$T14</f>
        <v>1.7681520672724966</v>
      </c>
      <c r="S14" s="7"/>
      <c r="T14" s="7">
        <f>+'Participações regionais'!T14/'Participações regionais'!$T14</f>
        <v>1</v>
      </c>
    </row>
    <row r="15" spans="1:20" x14ac:dyDescent="0.35">
      <c r="A15" s="2" t="s">
        <v>16</v>
      </c>
      <c r="B15" s="6" t="s">
        <v>36</v>
      </c>
      <c r="C15" s="8" t="s">
        <v>54</v>
      </c>
      <c r="D15" s="7">
        <f>+'Participações regionais'!D15/'Participações regionais'!$T15</f>
        <v>1.892848738128394</v>
      </c>
      <c r="E15" s="7">
        <f>+'Participações regionais'!E15/'Participações regionais'!$T15</f>
        <v>5.435500553215995</v>
      </c>
      <c r="F15" s="7">
        <f>+'Participações regionais'!F15/'Participações regionais'!$T15</f>
        <v>0</v>
      </c>
      <c r="G15" s="7">
        <f>+'Participações regionais'!G15/'Participações regionais'!$T15</f>
        <v>0</v>
      </c>
      <c r="H15" s="7">
        <f>+'Participações regionais'!H15/'Participações regionais'!$T15</f>
        <v>0.16319103763952555</v>
      </c>
      <c r="I15" s="7">
        <f>+'Participações regionais'!I15/'Participações regionais'!$T15</f>
        <v>1.2460622789489613</v>
      </c>
      <c r="J15" s="7">
        <f>+'Participações regionais'!J15/'Participações regionais'!$T15</f>
        <v>1.1697826849449944</v>
      </c>
      <c r="K15" s="7">
        <f>+'Participações regionais'!K15/'Participações regionais'!$T15</f>
        <v>1.6373095104136097</v>
      </c>
      <c r="L15" s="7">
        <f>+'Participações regionais'!L15/'Participações regionais'!$T15</f>
        <v>2.4859756949350245</v>
      </c>
      <c r="M15" s="7">
        <f>+'Participações regionais'!M15/'Participações regionais'!$T15</f>
        <v>1.9735626938218629</v>
      </c>
      <c r="N15" s="7">
        <f>+'Participações regionais'!N15/'Participações regionais'!$T15</f>
        <v>1.1937028610016416</v>
      </c>
      <c r="O15" s="7">
        <f>+'Participações regionais'!O15/'Participações regionais'!$T15</f>
        <v>1.1955906724523602</v>
      </c>
      <c r="P15" s="7">
        <f>+'Participações regionais'!P15/'Participações regionais'!$T15</f>
        <v>1.2635070410528966</v>
      </c>
      <c r="Q15" s="7">
        <f>+'Participações regionais'!Q15/'Participações regionais'!$T15</f>
        <v>1.3111102747707633</v>
      </c>
      <c r="R15" s="7">
        <f>+'Participações regionais'!R15/'Participações regionais'!$T15</f>
        <v>1.7467680164400441</v>
      </c>
      <c r="S15" s="7"/>
      <c r="T15" s="7">
        <f>+'Participações regionais'!T15/'Participações regionais'!$T15</f>
        <v>1</v>
      </c>
    </row>
    <row r="16" spans="1:20" x14ac:dyDescent="0.35">
      <c r="A16" s="2" t="s">
        <v>12</v>
      </c>
      <c r="B16" s="6" t="s">
        <v>37</v>
      </c>
      <c r="C16" s="8" t="s">
        <v>55</v>
      </c>
      <c r="D16" s="7">
        <f>+'Participações regionais'!D16/'Participações regionais'!$T16</f>
        <v>3.0536090072183857</v>
      </c>
      <c r="E16" s="7">
        <f>+'Participações regionais'!E16/'Participações regionais'!$T16</f>
        <v>0</v>
      </c>
      <c r="F16" s="7">
        <f>+'Participações regionais'!F16/'Participações regionais'!$T16</f>
        <v>0</v>
      </c>
      <c r="G16" s="7">
        <f>+'Participações regionais'!G16/'Participações regionais'!$T16</f>
        <v>0</v>
      </c>
      <c r="H16" s="7">
        <f>+'Participações regionais'!H16/'Participações regionais'!$T16</f>
        <v>0.1285541095186398</v>
      </c>
      <c r="I16" s="7">
        <f>+'Participações regionais'!I16/'Participações regionais'!$T16</f>
        <v>0.98158838249982905</v>
      </c>
      <c r="J16" s="7">
        <f>+'Participações regionais'!J16/'Participações regionais'!$T16</f>
        <v>1.0482851656201824</v>
      </c>
      <c r="K16" s="7">
        <f>+'Participações regionais'!K16/'Participações regionais'!$T16</f>
        <v>1.7647570749109909</v>
      </c>
      <c r="L16" s="7">
        <f>+'Participações regionais'!L16/'Participações regionais'!$T16</f>
        <v>1.94640594304638</v>
      </c>
      <c r="M16" s="7">
        <f>+'Participações regionais'!M16/'Participações regionais'!$T16</f>
        <v>1.6580511088976999</v>
      </c>
      <c r="N16" s="7">
        <f>+'Participações regionais'!N16/'Participações regionais'!$T16</f>
        <v>1.0497255867966542</v>
      </c>
      <c r="O16" s="7">
        <f>+'Participações regionais'!O16/'Participações regionais'!$T16</f>
        <v>1.0539203553833472</v>
      </c>
      <c r="P16" s="7">
        <f>+'Participações regionais'!P16/'Participações regionais'!$T16</f>
        <v>1.6127901735799182</v>
      </c>
      <c r="Q16" s="7">
        <f>+'Participações regionais'!Q16/'Participações regionais'!$T16</f>
        <v>1.0846736552254455</v>
      </c>
      <c r="R16" s="7">
        <f>+'Participações regionais'!R16/'Participações regionais'!$T16</f>
        <v>2.2357127812534752</v>
      </c>
      <c r="S16" s="7"/>
      <c r="T16" s="7">
        <f>+'Participações regionais'!T16/'Participações regionais'!$T16</f>
        <v>1</v>
      </c>
    </row>
    <row r="17" spans="1:20" x14ac:dyDescent="0.35">
      <c r="A17" s="2" t="s">
        <v>7</v>
      </c>
      <c r="B17" s="6" t="s">
        <v>38</v>
      </c>
      <c r="C17" s="8" t="s">
        <v>56</v>
      </c>
      <c r="D17" s="7">
        <f>+'Participações regionais'!D17/'Participações regionais'!$T17</f>
        <v>4.0217195667211971</v>
      </c>
      <c r="E17" s="7">
        <f>+'Participações regionais'!E17/'Participações regionais'!$T17</f>
        <v>0</v>
      </c>
      <c r="F17" s="7">
        <f>+'Participações regionais'!F17/'Participações regionais'!$T17</f>
        <v>0</v>
      </c>
      <c r="G17" s="7">
        <f>+'Participações regionais'!G17/'Participações regionais'!$T17</f>
        <v>0</v>
      </c>
      <c r="H17" s="7">
        <f>+'Participações regionais'!H17/'Participações regionais'!$T17</f>
        <v>4.507942508286451</v>
      </c>
      <c r="I17" s="7">
        <f>+'Participações regionais'!I17/'Participações regionais'!$T17</f>
        <v>0.64580766952677593</v>
      </c>
      <c r="J17" s="7">
        <f>+'Participações regionais'!J17/'Participações regionais'!$T17</f>
        <v>0.42940300968277828</v>
      </c>
      <c r="K17" s="7">
        <f>+'Participações regionais'!K17/'Participações regionais'!$T17</f>
        <v>1.6350142087616069</v>
      </c>
      <c r="L17" s="7">
        <f>+'Participações regionais'!L17/'Participações regionais'!$T17</f>
        <v>1.5967227374787687</v>
      </c>
      <c r="M17" s="7">
        <f>+'Participações regionais'!M17/'Participações regionais'!$T17</f>
        <v>0.96028797012201184</v>
      </c>
      <c r="N17" s="7">
        <f>+'Participações regionais'!N17/'Participações regionais'!$T17</f>
        <v>0.48423797931843415</v>
      </c>
      <c r="O17" s="7">
        <f>+'Participações regionais'!O17/'Participações regionais'!$T17</f>
        <v>0.83664005144308606</v>
      </c>
      <c r="P17" s="7">
        <f>+'Participações regionais'!P17/'Participações regionais'!$T17</f>
        <v>1.4788290211887498</v>
      </c>
      <c r="Q17" s="7">
        <f>+'Participações regionais'!Q17/'Participações regionais'!$T17</f>
        <v>0.82440439761930906</v>
      </c>
      <c r="R17" s="7">
        <f>+'Participações regionais'!R17/'Participações regionais'!$T17</f>
        <v>2.6086853844624334</v>
      </c>
      <c r="S17" s="7"/>
      <c r="T17" s="7">
        <f>+'Participações regionais'!T17/'Participações regionais'!$T17</f>
        <v>1</v>
      </c>
    </row>
    <row r="18" spans="1:20" x14ac:dyDescent="0.35">
      <c r="A18" s="2" t="s">
        <v>9</v>
      </c>
      <c r="B18" s="6" t="s">
        <v>39</v>
      </c>
      <c r="C18" s="8" t="s">
        <v>57</v>
      </c>
      <c r="D18" s="7">
        <f>+'Participações regionais'!D18/'Participações regionais'!$T18</f>
        <v>2.9664728149884634</v>
      </c>
      <c r="E18" s="7">
        <f>+'Participações regionais'!E18/'Participações regionais'!$T18</f>
        <v>0</v>
      </c>
      <c r="F18" s="7">
        <f>+'Participações regionais'!F18/'Participações regionais'!$T18</f>
        <v>0</v>
      </c>
      <c r="G18" s="7">
        <f>+'Participações regionais'!G18/'Participações regionais'!$T18</f>
        <v>0</v>
      </c>
      <c r="H18" s="7">
        <f>+'Participações regionais'!H18/'Participações regionais'!$T18</f>
        <v>4.8590689392507604</v>
      </c>
      <c r="I18" s="7">
        <f>+'Participações regionais'!I18/'Participações regionais'!$T18</f>
        <v>0.69611002845737169</v>
      </c>
      <c r="J18" s="7">
        <f>+'Participações regionais'!J18/'Participações regionais'!$T18</f>
        <v>0.52163433331322051</v>
      </c>
      <c r="K18" s="7">
        <f>+'Participações regionais'!K18/'Participações regionais'!$T18</f>
        <v>1.2528371089181851</v>
      </c>
      <c r="L18" s="7">
        <f>+'Participações regionais'!L18/'Participações regionais'!$T18</f>
        <v>0.85315101711902297</v>
      </c>
      <c r="M18" s="7">
        <f>+'Participações regionais'!M18/'Participações regionais'!$T18</f>
        <v>0.71209516558737684</v>
      </c>
      <c r="N18" s="7">
        <f>+'Participações regionais'!N18/'Participações regionais'!$T18</f>
        <v>0.84348632456470096</v>
      </c>
      <c r="O18" s="7">
        <f>+'Participações regionais'!O18/'Participações regionais'!$T18</f>
        <v>1.1670436575679821</v>
      </c>
      <c r="P18" s="7">
        <f>+'Participações regionais'!P18/'Participações regionais'!$T18</f>
        <v>2.8949938840711491</v>
      </c>
      <c r="Q18" s="7">
        <f>+'Participações regionais'!Q18/'Participações regionais'!$T18</f>
        <v>0.93017970671039607</v>
      </c>
      <c r="R18" s="7">
        <f>+'Participações regionais'!R18/'Participações regionais'!$T18</f>
        <v>2.0644827473740475</v>
      </c>
      <c r="S18" s="7"/>
      <c r="T18" s="7">
        <f>+'Participações regionais'!T18/'Participações regionais'!$T18</f>
        <v>1</v>
      </c>
    </row>
    <row r="19" spans="1:20" x14ac:dyDescent="0.35">
      <c r="A19" s="2" t="s">
        <v>15</v>
      </c>
      <c r="B19" s="6" t="s">
        <v>40</v>
      </c>
      <c r="C19" s="8" t="s">
        <v>58</v>
      </c>
      <c r="D19" s="7">
        <f>+'Participações regionais'!D19/'Participações regionais'!$T19</f>
        <v>2.3308439381981909</v>
      </c>
      <c r="E19" s="7">
        <f>+'Participações regionais'!E19/'Participações regionais'!$T19</f>
        <v>0</v>
      </c>
      <c r="F19" s="7">
        <f>+'Participações regionais'!F19/'Participações regionais'!$T19</f>
        <v>0</v>
      </c>
      <c r="G19" s="7">
        <f>+'Participações regionais'!G19/'Participações regionais'!$T19</f>
        <v>0</v>
      </c>
      <c r="H19" s="7">
        <f>+'Participações regionais'!H19/'Participações regionais'!$T19</f>
        <v>0.11384383553153318</v>
      </c>
      <c r="I19" s="7">
        <f>+'Participações regionais'!I19/'Participações regionais'!$T19</f>
        <v>0.86926654305649631</v>
      </c>
      <c r="J19" s="7">
        <f>+'Participações regionais'!J19/'Participações regionais'!$T19</f>
        <v>0.6441186528863394</v>
      </c>
      <c r="K19" s="7">
        <f>+'Participações regionais'!K19/'Participações regionais'!$T19</f>
        <v>1.6827242568145693</v>
      </c>
      <c r="L19" s="7">
        <f>+'Participações regionais'!L19/'Participações regionais'!$T19</f>
        <v>0.76434190409254266</v>
      </c>
      <c r="M19" s="7">
        <f>+'Participações regionais'!M19/'Participações regionais'!$T19</f>
        <v>0.62865339991435909</v>
      </c>
      <c r="N19" s="7">
        <f>+'Participações regionais'!N19/'Participações regionais'!$T19</f>
        <v>0.5515421113250939</v>
      </c>
      <c r="O19" s="7">
        <f>+'Participações regionais'!O19/'Participações regionais'!$T19</f>
        <v>1.0592933467098933</v>
      </c>
      <c r="P19" s="7">
        <f>+'Participações regionais'!P19/'Participações regionais'!$T19</f>
        <v>3.3750502154496811</v>
      </c>
      <c r="Q19" s="7">
        <f>+'Participações regionais'!Q19/'Participações regionais'!$T19</f>
        <v>0.91608270342705911</v>
      </c>
      <c r="R19" s="7">
        <f>+'Participações regionais'!R19/'Participações regionais'!$T19</f>
        <v>1.8155216728119306</v>
      </c>
      <c r="S19" s="7"/>
      <c r="T19" s="7">
        <f>+'Participações regionais'!T19/'Participações regionais'!$T19</f>
        <v>1</v>
      </c>
    </row>
    <row r="20" spans="1:20" x14ac:dyDescent="0.35">
      <c r="A20" s="2" t="s">
        <v>1</v>
      </c>
      <c r="B20" s="6" t="s">
        <v>41</v>
      </c>
      <c r="C20" s="8" t="s">
        <v>59</v>
      </c>
      <c r="D20" s="7">
        <f>+'Participações regionais'!D20/'Participações regionais'!$T20</f>
        <v>1.0392121423961962</v>
      </c>
      <c r="E20" s="7">
        <f>+'Participações regionais'!E20/'Participações regionais'!$T20</f>
        <v>2.9841994561533478</v>
      </c>
      <c r="F20" s="7">
        <f>+'Participações regionais'!F20/'Participações regionais'!$T20</f>
        <v>0</v>
      </c>
      <c r="G20" s="7">
        <f>+'Participações regionais'!G20/'Participações regionais'!$T20</f>
        <v>0</v>
      </c>
      <c r="H20" s="7">
        <f>+'Participações regionais'!H20/'Participações regionais'!$T20</f>
        <v>0.14847539854187694</v>
      </c>
      <c r="I20" s="7">
        <f>+'Participações regionais'!I20/'Participações regionais'!$T20</f>
        <v>1.1336994736415371</v>
      </c>
      <c r="J20" s="7">
        <f>+'Participações regionais'!J20/'Participações regionais'!$T20</f>
        <v>1.8496976322655341</v>
      </c>
      <c r="K20" s="7">
        <f>+'Participações regionais'!K20/'Participações regionais'!$T20</f>
        <v>1.7914481235250195</v>
      </c>
      <c r="L20" s="7">
        <f>+'Participações regionais'!L20/'Participações regionais'!$T20</f>
        <v>2.1104624860519894</v>
      </c>
      <c r="M20" s="7">
        <f>+'Participações regionais'!M20/'Participações regionais'!$T20</f>
        <v>1.5441327306182764</v>
      </c>
      <c r="N20" s="7">
        <f>+'Participações regionais'!N20/'Participações regionais'!$T20</f>
        <v>0.92003068067360494</v>
      </c>
      <c r="O20" s="7">
        <f>+'Participações regionais'!O20/'Participações regionais'!$T20</f>
        <v>1.3853249839313084</v>
      </c>
      <c r="P20" s="7">
        <f>+'Participações regionais'!P20/'Participações regionais'!$T20</f>
        <v>2.2849420748635527</v>
      </c>
      <c r="Q20" s="7">
        <f>+'Participações regionais'!Q20/'Participações regionais'!$T20</f>
        <v>1.3280229280711131</v>
      </c>
      <c r="R20" s="7">
        <f>+'Participações regionais'!R20/'Participações regionais'!$T20</f>
        <v>1.4369516861314284</v>
      </c>
      <c r="S20" s="7"/>
      <c r="T20" s="7">
        <f>+'Participações regionais'!T20/'Participações regionais'!$T20</f>
        <v>1</v>
      </c>
    </row>
    <row r="21" spans="1:20" x14ac:dyDescent="0.35">
      <c r="A21" s="2" t="s">
        <v>3</v>
      </c>
      <c r="B21" s="6" t="s">
        <v>42</v>
      </c>
      <c r="C21" s="8" t="s">
        <v>60</v>
      </c>
      <c r="D21" s="7">
        <f>+'Participações regionais'!D21/'Participações regionais'!$T21</f>
        <v>3.5556978822950538</v>
      </c>
      <c r="E21" s="7">
        <f>+'Participações regionais'!E21/'Participações regionais'!$T21</f>
        <v>0</v>
      </c>
      <c r="F21" s="7">
        <f>+'Participações regionais'!F21/'Participações regionais'!$T21</f>
        <v>0</v>
      </c>
      <c r="G21" s="7">
        <f>+'Participações regionais'!G21/'Participações regionais'!$T21</f>
        <v>0</v>
      </c>
      <c r="H21" s="7">
        <f>+'Participações regionais'!H21/'Participações regionais'!$T21</f>
        <v>0.12601168803502283</v>
      </c>
      <c r="I21" s="7">
        <f>+'Participações regionais'!I21/'Participações regionais'!$T21</f>
        <v>0.96217545668142479</v>
      </c>
      <c r="J21" s="7">
        <f>+'Participações regionais'!J21/'Participações regionais'!$T21</f>
        <v>1.1382859806702292</v>
      </c>
      <c r="K21" s="7">
        <f>+'Participações regionais'!K21/'Participações regionais'!$T21</f>
        <v>1.5426720664363729</v>
      </c>
      <c r="L21" s="7">
        <f>+'Participações regionais'!L21/'Participações regionais'!$T21</f>
        <v>1.8243537528144063</v>
      </c>
      <c r="M21" s="7">
        <f>+'Participações regionais'!M21/'Participações regionais'!$T21</f>
        <v>1.2539304804896259</v>
      </c>
      <c r="N21" s="7">
        <f>+'Participações regionais'!N21/'Participações regionais'!$T21</f>
        <v>0.99377423742292337</v>
      </c>
      <c r="O21" s="7">
        <f>+'Participações regionais'!O21/'Participações regionais'!$T21</f>
        <v>1.4417732782778161</v>
      </c>
      <c r="P21" s="7">
        <f>+'Participações regionais'!P21/'Participações regionais'!$T21</f>
        <v>1.5859764846016582</v>
      </c>
      <c r="Q21" s="7">
        <f>+'Participações regionais'!Q21/'Participações regionais'!$T21</f>
        <v>1.0294169231708969</v>
      </c>
      <c r="R21" s="7">
        <f>+'Participações regionais'!R21/'Participações regionais'!$T21</f>
        <v>2.4517936190935186</v>
      </c>
      <c r="S21" s="7"/>
      <c r="T21" s="7">
        <f>+'Participações regionais'!T21/'Participações regionais'!$T21</f>
        <v>1</v>
      </c>
    </row>
    <row r="22" spans="1:20" x14ac:dyDescent="0.35">
      <c r="A22" s="2" t="s">
        <v>11</v>
      </c>
      <c r="B22" s="6" t="s">
        <v>43</v>
      </c>
      <c r="C22" s="8" t="s">
        <v>61</v>
      </c>
      <c r="D22" s="7">
        <f>+'Participações regionais'!D22/'Participações regionais'!$T22</f>
        <v>3.2453276811213998</v>
      </c>
      <c r="E22" s="7">
        <f>+'Participações regionais'!E22/'Participações regionais'!$T22</f>
        <v>0</v>
      </c>
      <c r="F22" s="7">
        <f>+'Participações regionais'!F22/'Participações regionais'!$T22</f>
        <v>0</v>
      </c>
      <c r="G22" s="7">
        <f>+'Participações regionais'!G22/'Participações regionais'!$T22</f>
        <v>0</v>
      </c>
      <c r="H22" s="7">
        <f>+'Participações regionais'!H22/'Participações regionais'!$T22</f>
        <v>8.4173640643855269E-2</v>
      </c>
      <c r="I22" s="7">
        <f>+'Participações regionais'!I22/'Participações regionais'!$T22</f>
        <v>0.64271665898586994</v>
      </c>
      <c r="J22" s="7">
        <f>+'Participações regionais'!J22/'Participações regionais'!$T22</f>
        <v>0.99143661109466985</v>
      </c>
      <c r="K22" s="7">
        <f>+'Participações regionais'!K22/'Participações regionais'!$T22</f>
        <v>1.8227134532162734</v>
      </c>
      <c r="L22" s="7">
        <f>+'Participações regionais'!L22/'Participações regionais'!$T22</f>
        <v>0.9258824372580956</v>
      </c>
      <c r="M22" s="7">
        <f>+'Participações regionais'!M22/'Participações regionais'!$T22</f>
        <v>1.0482242796108077</v>
      </c>
      <c r="N22" s="7">
        <f>+'Participações regionais'!N22/'Participações regionais'!$T22</f>
        <v>0.7258784108463251</v>
      </c>
      <c r="O22" s="7">
        <f>+'Participações regionais'!O22/'Participações regionais'!$T22</f>
        <v>2.1274949321263614</v>
      </c>
      <c r="P22" s="7">
        <f>+'Participações regionais'!P22/'Participações regionais'!$T22</f>
        <v>2.252396295439866</v>
      </c>
      <c r="Q22" s="7">
        <f>+'Participações regionais'!Q22/'Participações regionais'!$T22</f>
        <v>1.0272059735807453</v>
      </c>
      <c r="R22" s="7">
        <f>+'Participações regionais'!R22/'Participações regionais'!$T22</f>
        <v>2.2569447471363655</v>
      </c>
      <c r="S22" s="7"/>
      <c r="T22" s="7">
        <f>+'Participações regionais'!T22/'Participações regionais'!$T22</f>
        <v>1</v>
      </c>
    </row>
    <row r="23" spans="1:20" x14ac:dyDescent="0.35">
      <c r="A23" s="2" t="s">
        <v>17</v>
      </c>
      <c r="B23" s="6" t="s">
        <v>44</v>
      </c>
      <c r="C23" s="8" t="s">
        <v>62</v>
      </c>
      <c r="D23" s="7">
        <f>+'Participações regionais'!D23/'Participações regionais'!$T23</f>
        <v>0.86627888345010273</v>
      </c>
      <c r="E23" s="7">
        <f>+'Participações regionais'!E23/'Participações regionais'!$T23</f>
        <v>0</v>
      </c>
      <c r="F23" s="7">
        <f>+'Participações regionais'!F23/'Participações regionais'!$T23</f>
        <v>0</v>
      </c>
      <c r="G23" s="7">
        <f>+'Participações regionais'!G23/'Participações regionais'!$T23</f>
        <v>0</v>
      </c>
      <c r="H23" s="7">
        <f>+'Participações regionais'!H23/'Participações regionais'!$T23</f>
        <v>12.904049136039017</v>
      </c>
      <c r="I23" s="7">
        <f>+'Participações regionais'!I23/'Participações regionais'!$T23</f>
        <v>1.8486335805493865</v>
      </c>
      <c r="J23" s="7">
        <f>+'Participações regionais'!J23/'Participações regionais'!$T23</f>
        <v>1.50902559237082</v>
      </c>
      <c r="K23" s="7">
        <f>+'Participações regionais'!K23/'Participações regionais'!$T23</f>
        <v>1.2276482333828356</v>
      </c>
      <c r="L23" s="7">
        <f>+'Participações regionais'!L23/'Participações regionais'!$T23</f>
        <v>1.1625223708612415</v>
      </c>
      <c r="M23" s="7">
        <f>+'Participações regionais'!M23/'Participações regionais'!$T23</f>
        <v>1.2304065225821146</v>
      </c>
      <c r="N23" s="7">
        <f>+'Participações regionais'!N23/'Participações regionais'!$T23</f>
        <v>1.4557461289739375</v>
      </c>
      <c r="O23" s="7">
        <f>+'Participações regionais'!O23/'Participações regionais'!$T23</f>
        <v>1.4520223286440217</v>
      </c>
      <c r="P23" s="7">
        <f>+'Participações regionais'!P23/'Participações regionais'!$T23</f>
        <v>2.4061658992278221</v>
      </c>
      <c r="Q23" s="7">
        <f>+'Participações regionais'!Q23/'Participações regionais'!$T23</f>
        <v>1.570640134349933</v>
      </c>
      <c r="R23" s="7">
        <f>+'Participações regionais'!R23/'Participações regionais'!$T23</f>
        <v>1.3465300086319776</v>
      </c>
      <c r="S23" s="7"/>
      <c r="T23" s="7">
        <f>+'Participações regionais'!T23/'Participações regionais'!$T23</f>
        <v>1</v>
      </c>
    </row>
    <row r="24" spans="1:20" x14ac:dyDescent="0.35">
      <c r="A24" s="2" t="s">
        <v>6</v>
      </c>
      <c r="B24" s="6" t="s">
        <v>45</v>
      </c>
      <c r="C24" s="8" t="s">
        <v>63</v>
      </c>
      <c r="D24" s="7">
        <f>+'Participações regionais'!D24/'Participações regionais'!$T24</f>
        <v>1.5133333432195097</v>
      </c>
      <c r="E24" s="7">
        <f>+'Participações regionais'!E24/'Participações regionais'!$T24</f>
        <v>4.3456849237743471</v>
      </c>
      <c r="F24" s="7">
        <f>+'Participações regionais'!F24/'Participações regionais'!$T24</f>
        <v>0</v>
      </c>
      <c r="G24" s="7">
        <f>+'Participações regionais'!G24/'Participações regionais'!$T24</f>
        <v>0</v>
      </c>
      <c r="H24" s="7">
        <f>+'Participações regionais'!H24/'Participações regionais'!$T24</f>
        <v>0.21552116782099012</v>
      </c>
      <c r="I24" s="7">
        <f>+'Participações regionais'!I24/'Participações regionais'!$T24</f>
        <v>1.64563447491506</v>
      </c>
      <c r="J24" s="7">
        <f>+'Participações regionais'!J24/'Participações regionais'!$T24</f>
        <v>1.6234493667170569</v>
      </c>
      <c r="K24" s="7">
        <f>+'Participações regionais'!K24/'Participações regionais'!$T24</f>
        <v>1.8904700031633019</v>
      </c>
      <c r="L24" s="7">
        <f>+'Participações regionais'!L24/'Participações regionais'!$T24</f>
        <v>0.94012675576810567</v>
      </c>
      <c r="M24" s="7">
        <f>+'Participações regionais'!M24/'Participações regionais'!$T24</f>
        <v>1.2949305302140122</v>
      </c>
      <c r="N24" s="7">
        <f>+'Participações regionais'!N24/'Participações regionais'!$T24</f>
        <v>0.95402074139293258</v>
      </c>
      <c r="O24" s="7">
        <f>+'Participações regionais'!O24/'Participações regionais'!$T24</f>
        <v>2.0108105821073075</v>
      </c>
      <c r="P24" s="7">
        <f>+'Participações regionais'!P24/'Participações regionais'!$T24</f>
        <v>2.14753684891074</v>
      </c>
      <c r="Q24" s="7">
        <f>+'Participações regionais'!Q24/'Participações regionais'!$T24</f>
        <v>1.5802130394328702</v>
      </c>
      <c r="R24" s="7">
        <f>+'Participações regionais'!R24/'Participações regionais'!$T24</f>
        <v>1.5255395347732394</v>
      </c>
      <c r="S24" s="7"/>
      <c r="T24" s="7">
        <f>+'Participações regionais'!T24/'Participações regionais'!$T24</f>
        <v>1</v>
      </c>
    </row>
    <row r="25" spans="1:20" x14ac:dyDescent="0.35">
      <c r="B25" s="8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x14ac:dyDescent="0.35">
      <c r="A26" s="2" t="s">
        <v>23</v>
      </c>
      <c r="B26" s="8" t="s">
        <v>22</v>
      </c>
      <c r="C26" s="8"/>
      <c r="D26" s="7">
        <f>+'Participações regionais'!D26/'Participações regionais'!$T26</f>
        <v>0.99999999999999978</v>
      </c>
      <c r="E26" s="7">
        <f>+'Participações regionais'!E26/'Participações regionais'!$T26</f>
        <v>0.99999999999999956</v>
      </c>
      <c r="F26" s="7">
        <f>+'Participações regionais'!F26/'Participações regionais'!$T26</f>
        <v>0.99999999999999956</v>
      </c>
      <c r="G26" s="7">
        <f>+'Participações regionais'!G26/'Participações regionais'!$T26</f>
        <v>0.99999999999999956</v>
      </c>
      <c r="H26" s="7">
        <f>+'Participações regionais'!H26/'Participações regionais'!$T26</f>
        <v>0.99999999999999978</v>
      </c>
      <c r="I26" s="7">
        <f>+'Participações regionais'!I26/'Participações regionais'!$T26</f>
        <v>0.99999999999999944</v>
      </c>
      <c r="J26" s="7">
        <f>+'Participações regionais'!J26/'Participações regionais'!$T26</f>
        <v>0.99999999999999933</v>
      </c>
      <c r="K26" s="7">
        <f>+'Participações regionais'!K26/'Participações regionais'!$T26</f>
        <v>0.99999999999999944</v>
      </c>
      <c r="L26" s="7">
        <f>+'Participações regionais'!L26/'Participações regionais'!$T26</f>
        <v>0.99999999999999944</v>
      </c>
      <c r="M26" s="7">
        <f>+'Participações regionais'!M26/'Participações regionais'!$T26</f>
        <v>0.99999999999999978</v>
      </c>
      <c r="N26" s="7">
        <f>+'Participações regionais'!N26/'Participações regionais'!$T26</f>
        <v>0.99999999999999956</v>
      </c>
      <c r="O26" s="7">
        <f>+'Participações regionais'!O26/'Participações regionais'!$T26</f>
        <v>0.99999999999999922</v>
      </c>
      <c r="P26" s="7">
        <f>+'Participações regionais'!P26/'Participações regionais'!$T26</f>
        <v>0.99999999999999978</v>
      </c>
      <c r="Q26" s="7">
        <f>+'Participações regionais'!Q26/'Participações regionais'!$T26</f>
        <v>0.99999999999999956</v>
      </c>
      <c r="R26" s="7">
        <f>+'Participações regionais'!R26/'Participações regionais'!$T26</f>
        <v>0.99999999999999944</v>
      </c>
      <c r="S26" s="7"/>
      <c r="T26" s="7">
        <f>+'Participações regionais'!T26/'Participações regionais'!$T26</f>
        <v>1</v>
      </c>
    </row>
    <row r="27" spans="1:20" x14ac:dyDescent="0.35">
      <c r="T27" s="9"/>
    </row>
    <row r="28" spans="1:20" x14ac:dyDescent="0.35">
      <c r="T28" s="9"/>
    </row>
    <row r="29" spans="1:20" x14ac:dyDescent="0.35">
      <c r="T29" s="9"/>
    </row>
    <row r="30" spans="1:20" x14ac:dyDescent="0.35">
      <c r="T30" s="9"/>
    </row>
    <row r="31" spans="1:20" x14ac:dyDescent="0.35">
      <c r="T31" s="9"/>
    </row>
    <row r="32" spans="1:20" x14ac:dyDescent="0.35">
      <c r="T32" s="9"/>
    </row>
    <row r="33" spans="20:20" x14ac:dyDescent="0.35">
      <c r="T33" s="9"/>
    </row>
    <row r="34" spans="20:20" x14ac:dyDescent="0.35">
      <c r="T34" s="9"/>
    </row>
    <row r="35" spans="20:20" x14ac:dyDescent="0.35">
      <c r="T35" s="9"/>
    </row>
    <row r="36" spans="20:20" x14ac:dyDescent="0.35">
      <c r="T36" s="9"/>
    </row>
    <row r="37" spans="20:20" x14ac:dyDescent="0.35">
      <c r="T37" s="9"/>
    </row>
    <row r="38" spans="20:20" x14ac:dyDescent="0.35">
      <c r="T38" s="9"/>
    </row>
    <row r="39" spans="20:20" x14ac:dyDescent="0.35">
      <c r="T39" s="9"/>
    </row>
    <row r="40" spans="20:20" x14ac:dyDescent="0.35">
      <c r="T40" s="9"/>
    </row>
    <row r="41" spans="20:20" x14ac:dyDescent="0.35">
      <c r="T41" s="9"/>
    </row>
    <row r="42" spans="20:20" x14ac:dyDescent="0.35">
      <c r="T42" s="9"/>
    </row>
    <row r="43" spans="20:20" x14ac:dyDescent="0.35">
      <c r="T43" s="9"/>
    </row>
  </sheetData>
  <mergeCells count="1">
    <mergeCell ref="D4:R4"/>
  </mergeCells>
  <conditionalFormatting sqref="D7:R24">
    <cfRule type="cellIs" dxfId="3" priority="1" operator="greaterThan">
      <formula>1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B1" workbookViewId="0">
      <selection activeCell="B1" sqref="B1"/>
    </sheetView>
  </sheetViews>
  <sheetFormatPr defaultRowHeight="12.75" x14ac:dyDescent="0.35"/>
  <cols>
    <col min="1" max="1" width="27.59765625" style="2" hidden="1" customWidth="1"/>
    <col min="2" max="2" width="6.59765625" style="2" customWidth="1"/>
    <col min="3" max="3" width="17.86328125" style="2" bestFit="1" customWidth="1"/>
    <col min="4" max="4" width="13.73046875" style="2" bestFit="1" customWidth="1"/>
    <col min="5" max="6" width="10.1328125" style="2" bestFit="1" customWidth="1"/>
    <col min="7" max="16" width="10.1328125" style="2" customWidth="1"/>
    <col min="17" max="17" width="10.1328125" style="2" bestFit="1" customWidth="1"/>
    <col min="18" max="18" width="11.1328125" style="2" bestFit="1" customWidth="1"/>
    <col min="19" max="19" width="9.06640625" style="2"/>
    <col min="20" max="20" width="10.1328125" style="2" bestFit="1" customWidth="1"/>
    <col min="21" max="16384" width="9.06640625" style="2"/>
  </cols>
  <sheetData>
    <row r="1" spans="1:20" ht="13.15" x14ac:dyDescent="0.35">
      <c r="B1" s="4" t="s">
        <v>26</v>
      </c>
      <c r="C1" s="4"/>
    </row>
    <row r="2" spans="1:20" x14ac:dyDescent="0.35">
      <c r="B2" s="5" t="s">
        <v>69</v>
      </c>
      <c r="C2" s="8"/>
    </row>
    <row r="4" spans="1:20" s="6" customFormat="1" x14ac:dyDescent="0.35">
      <c r="B4" s="6" t="s">
        <v>27</v>
      </c>
      <c r="D4" s="16">
        <v>2012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0" s="6" customFormat="1" ht="12.75" hidden="1" customHeight="1" x14ac:dyDescent="0.35">
      <c r="D5" s="6" t="s">
        <v>18</v>
      </c>
      <c r="E5" s="6" t="s">
        <v>19</v>
      </c>
      <c r="F5" s="6" t="s">
        <v>20</v>
      </c>
      <c r="Q5" s="6" t="s">
        <v>21</v>
      </c>
      <c r="R5" s="6" t="s">
        <v>22</v>
      </c>
    </row>
    <row r="6" spans="1:20" s="6" customFormat="1" x14ac:dyDescent="0.35">
      <c r="D6" s="6">
        <v>1</v>
      </c>
      <c r="E6" s="6">
        <v>2</v>
      </c>
      <c r="F6" s="6" t="s">
        <v>64</v>
      </c>
      <c r="G6" s="6" t="s">
        <v>65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T6" s="6" t="s">
        <v>22</v>
      </c>
    </row>
    <row r="7" spans="1:20" x14ac:dyDescent="0.35">
      <c r="A7" s="2" t="s">
        <v>8</v>
      </c>
      <c r="B7" s="6" t="s">
        <v>28</v>
      </c>
      <c r="C7" s="8" t="s">
        <v>46</v>
      </c>
      <c r="D7" s="7">
        <f>+'Participações setoriais'!D7/'Participações setoriais'!D$26</f>
        <v>3.7465361379671325E-2</v>
      </c>
      <c r="E7" s="7">
        <f>+'Participações setoriais'!E7/'Participações setoriais'!E$26</f>
        <v>0.107585454877392</v>
      </c>
      <c r="F7" s="7">
        <f>+'Participações setoriais'!F7/'Participações setoriais'!F$26</f>
        <v>2.4800051120672113</v>
      </c>
      <c r="G7" s="7">
        <f>+'Participações setoriais'!G7/'Participações setoriais'!G$26</f>
        <v>0</v>
      </c>
      <c r="H7" s="7">
        <f>+'Participações setoriais'!H7/'Participações setoriais'!H$26</f>
        <v>6.3393178922403176E-2</v>
      </c>
      <c r="I7" s="7">
        <f>+'Participações setoriais'!I7/'Participações setoriais'!I$26</f>
        <v>0.4840452646201987</v>
      </c>
      <c r="J7" s="7">
        <f>+'Participações setoriais'!J7/'Participações setoriais'!J$26</f>
        <v>0.28637756716726953</v>
      </c>
      <c r="K7" s="7">
        <f>+'Participações setoriais'!K7/'Participações setoriais'!K$26</f>
        <v>0.17998539295367721</v>
      </c>
      <c r="L7" s="7">
        <f>+'Participações setoriais'!L7/'Participações setoriais'!L$26</f>
        <v>0.10492449110855753</v>
      </c>
      <c r="M7" s="7">
        <f>+'Participações setoriais'!M7/'Participações setoriais'!M$26</f>
        <v>0.14633032784446687</v>
      </c>
      <c r="N7" s="7">
        <f>+'Participações setoriais'!N7/'Participações setoriais'!N$26</f>
        <v>0.24593220594258536</v>
      </c>
      <c r="O7" s="7">
        <f>+'Participações setoriais'!O7/'Participações setoriais'!O$26</f>
        <v>0.19208947426212022</v>
      </c>
      <c r="P7" s="7">
        <f>+'Participações setoriais'!P7/'Participações setoriais'!P$26</f>
        <v>0.19059038249470264</v>
      </c>
      <c r="Q7" s="7">
        <f>+'Participações setoriais'!Q7/'Participações setoriais'!Q$26</f>
        <v>0.3225834811888002</v>
      </c>
      <c r="R7" s="7">
        <f>+'Participações setoriais'!R7/'Participações setoriais'!R$26</f>
        <v>0.11251872744359619</v>
      </c>
      <c r="S7" s="7"/>
      <c r="T7" s="7">
        <f>+'Participações setoriais'!T7/'Participações setoriais'!T$26</f>
        <v>1</v>
      </c>
    </row>
    <row r="8" spans="1:20" x14ac:dyDescent="0.35">
      <c r="A8" s="2" t="s">
        <v>13</v>
      </c>
      <c r="B8" s="6" t="s">
        <v>29</v>
      </c>
      <c r="C8" s="8" t="s">
        <v>47</v>
      </c>
      <c r="D8" s="7">
        <f>+'Participações setoriais'!D8/'Participações setoriais'!D$26</f>
        <v>0.39423968211074345</v>
      </c>
      <c r="E8" s="7">
        <f>+'Participações setoriais'!E8/'Participações setoriais'!E$26</f>
        <v>1.1320978623635216</v>
      </c>
      <c r="F8" s="7">
        <f>+'Participações setoriais'!F8/'Participações setoriais'!F$26</f>
        <v>2.1736091456917057</v>
      </c>
      <c r="G8" s="7">
        <f>+'Participações setoriais'!G8/'Participações setoriais'!G$26</f>
        <v>0</v>
      </c>
      <c r="H8" s="7">
        <f>+'Participações setoriais'!H8/'Participações setoriais'!H$26</f>
        <v>7.3090747867927505E-2</v>
      </c>
      <c r="I8" s="7">
        <f>+'Participações setoriais'!I8/'Participações setoriais'!I$26</f>
        <v>0.55809206912190612</v>
      </c>
      <c r="J8" s="7">
        <f>+'Participações setoriais'!J8/'Participações setoriais'!J$26</f>
        <v>0.24467857587381303</v>
      </c>
      <c r="K8" s="7">
        <f>+'Participações setoriais'!K8/'Participações setoriais'!K$26</f>
        <v>0.42040035913180557</v>
      </c>
      <c r="L8" s="7">
        <f>+'Participações setoriais'!L8/'Participações setoriais'!L$26</f>
        <v>0.28963895721973709</v>
      </c>
      <c r="M8" s="7">
        <f>+'Participações setoriais'!M8/'Participações setoriais'!M$26</f>
        <v>0.31937593239147455</v>
      </c>
      <c r="N8" s="7">
        <f>+'Participações setoriais'!N8/'Participações setoriais'!N$26</f>
        <v>0.20182719807541802</v>
      </c>
      <c r="O8" s="7">
        <f>+'Participações setoriais'!O8/'Participações setoriais'!O$26</f>
        <v>0.28874367875296802</v>
      </c>
      <c r="P8" s="7">
        <f>+'Participações setoriais'!P8/'Participações setoriais'!P$26</f>
        <v>0.32343973137533488</v>
      </c>
      <c r="Q8" s="7">
        <f>+'Participações setoriais'!Q8/'Participações setoriais'!Q$26</f>
        <v>0.37955681299775978</v>
      </c>
      <c r="R8" s="7">
        <f>+'Participações setoriais'!R8/'Participações setoriais'!R$26</f>
        <v>0.32113894921666886</v>
      </c>
      <c r="S8" s="7"/>
      <c r="T8" s="7">
        <f>+'Participações setoriais'!T8/'Participações setoriais'!T$26</f>
        <v>1</v>
      </c>
    </row>
    <row r="9" spans="1:20" x14ac:dyDescent="0.35">
      <c r="A9" s="2" t="s">
        <v>0</v>
      </c>
      <c r="B9" s="6" t="s">
        <v>30</v>
      </c>
      <c r="C9" s="8" t="s">
        <v>48</v>
      </c>
      <c r="D9" s="7">
        <f>+'Participações setoriais'!D9/'Participações setoriais'!D$26</f>
        <v>3.0043069038443941</v>
      </c>
      <c r="E9" s="7">
        <f>+'Participações setoriais'!E9/'Participações setoriais'!E$26</f>
        <v>0</v>
      </c>
      <c r="F9" s="7">
        <f>+'Participações setoriais'!F9/'Participações setoriais'!F$26</f>
        <v>0</v>
      </c>
      <c r="G9" s="7">
        <f>+'Participações setoriais'!G9/'Participações setoriais'!G$26</f>
        <v>0</v>
      </c>
      <c r="H9" s="7">
        <f>+'Participações setoriais'!H9/'Participações setoriais'!H$26</f>
        <v>7.6933272856907191</v>
      </c>
      <c r="I9" s="7">
        <f>+'Participações setoriais'!I9/'Participações setoriais'!I$26</f>
        <v>1.1021457696378787</v>
      </c>
      <c r="J9" s="7">
        <f>+'Participações setoriais'!J9/'Participações setoriais'!J$26</f>
        <v>0.8825575021197396</v>
      </c>
      <c r="K9" s="7">
        <f>+'Participações setoriais'!K9/'Participações setoriais'!K$26</f>
        <v>1.2251180991780766</v>
      </c>
      <c r="L9" s="7">
        <f>+'Participações setoriais'!L9/'Participações setoriais'!L$26</f>
        <v>1.2068253646660998</v>
      </c>
      <c r="M9" s="7">
        <f>+'Participações setoriais'!M9/'Participações setoriais'!M$26</f>
        <v>1.0437344067073528</v>
      </c>
      <c r="N9" s="7">
        <f>+'Participações setoriais'!N9/'Participações setoriais'!N$26</f>
        <v>1.0327984893813389</v>
      </c>
      <c r="O9" s="7">
        <f>+'Participações setoriais'!O9/'Participações setoriais'!O$26</f>
        <v>0.82579686980380584</v>
      </c>
      <c r="P9" s="7">
        <f>+'Participações setoriais'!P9/'Participações setoriais'!P$26</f>
        <v>2.3250086380351598</v>
      </c>
      <c r="Q9" s="7">
        <f>+'Participações setoriais'!Q9/'Participações setoriais'!Q$26</f>
        <v>0.66458079758476674</v>
      </c>
      <c r="R9" s="7">
        <f>+'Participações setoriais'!R9/'Participações setoriais'!R$26</f>
        <v>2.015816449732879</v>
      </c>
      <c r="S9" s="7"/>
      <c r="T9" s="7">
        <f>+'Participações setoriais'!T9/'Participações setoriais'!T$26</f>
        <v>1</v>
      </c>
    </row>
    <row r="10" spans="1:20" x14ac:dyDescent="0.35">
      <c r="A10" s="2" t="s">
        <v>2</v>
      </c>
      <c r="B10" s="6" t="s">
        <v>31</v>
      </c>
      <c r="C10" s="8" t="s">
        <v>49</v>
      </c>
      <c r="D10" s="7">
        <f>+'Participações setoriais'!D10/'Participações setoriais'!D$26</f>
        <v>4.225369656211915E-2</v>
      </c>
      <c r="E10" s="7">
        <f>+'Participações setoriais'!E10/'Participações setoriais'!E$26</f>
        <v>0.12133562836400333</v>
      </c>
      <c r="F10" s="7">
        <f>+'Participações setoriais'!F10/'Participações setoriais'!F$26</f>
        <v>0.92630838137297111</v>
      </c>
      <c r="G10" s="7">
        <f>+'Participações setoriais'!G10/'Participações setoriais'!G$26</f>
        <v>2.5259833306423074</v>
      </c>
      <c r="H10" s="7">
        <f>+'Participações setoriais'!H10/'Participações setoriais'!H$26</f>
        <v>0.15963322960827969</v>
      </c>
      <c r="I10" s="7">
        <f>+'Participações setoriais'!I10/'Participações setoriais'!I$26</f>
        <v>1.2188962626799196</v>
      </c>
      <c r="J10" s="7">
        <f>+'Participações setoriais'!J10/'Participações setoriais'!J$26</f>
        <v>1.4147129462674695</v>
      </c>
      <c r="K10" s="7">
        <f>+'Participações setoriais'!K10/'Participações setoriais'!K$26</f>
        <v>1.0416468223509943</v>
      </c>
      <c r="L10" s="7">
        <f>+'Participações setoriais'!L10/'Participações setoriais'!L$26</f>
        <v>1.0409676810123041</v>
      </c>
      <c r="M10" s="7">
        <f>+'Participações setoriais'!M10/'Participações setoriais'!M$26</f>
        <v>1.2694435910345914</v>
      </c>
      <c r="N10" s="7">
        <f>+'Participações setoriais'!N10/'Participações setoriais'!N$26</f>
        <v>1.5797591733689245</v>
      </c>
      <c r="O10" s="7">
        <f>+'Participações setoriais'!O10/'Participações setoriais'!O$26</f>
        <v>1.3722082394841799</v>
      </c>
      <c r="P10" s="7">
        <f>+'Participações setoriais'!P10/'Participações setoriais'!P$26</f>
        <v>0.87644762763891559</v>
      </c>
      <c r="Q10" s="7">
        <f>+'Participações setoriais'!Q10/'Participações setoriais'!Q$26</f>
        <v>1.3752329463588269</v>
      </c>
      <c r="R10" s="7">
        <f>+'Participações setoriais'!R10/'Participações setoriais'!R$26</f>
        <v>0.64658786423055759</v>
      </c>
      <c r="S10" s="7"/>
      <c r="T10" s="7">
        <f>+'Participações setoriais'!T10/'Participações setoriais'!T$26</f>
        <v>1</v>
      </c>
    </row>
    <row r="11" spans="1:20" x14ac:dyDescent="0.35">
      <c r="A11" s="2" t="s">
        <v>10</v>
      </c>
      <c r="B11" s="6" t="s">
        <v>32</v>
      </c>
      <c r="C11" s="8" t="s">
        <v>50</v>
      </c>
      <c r="D11" s="7">
        <f>+'Participações setoriais'!D11/'Participações setoriais'!D$26</f>
        <v>2.2784890331614118</v>
      </c>
      <c r="E11" s="7">
        <f>+'Participações setoriais'!E11/'Participações setoriais'!E$26</f>
        <v>0</v>
      </c>
      <c r="F11" s="7">
        <f>+'Participações setoriais'!F11/'Participações setoriais'!F$26</f>
        <v>0</v>
      </c>
      <c r="G11" s="7">
        <f>+'Participações setoriais'!G11/'Participações setoriais'!G$26</f>
        <v>0</v>
      </c>
      <c r="H11" s="7">
        <f>+'Participações setoriais'!H11/'Participações setoriais'!H$26</f>
        <v>0.17603016468824295</v>
      </c>
      <c r="I11" s="7">
        <f>+'Participações setoriais'!I11/'Participações setoriais'!I$26</f>
        <v>1.3440967797490539</v>
      </c>
      <c r="J11" s="7">
        <f>+'Participações setoriais'!J11/'Participações setoriais'!J$26</f>
        <v>1.945985360796243</v>
      </c>
      <c r="K11" s="7">
        <f>+'Participações setoriais'!K11/'Participações setoriais'!K$26</f>
        <v>1.8289801138581405</v>
      </c>
      <c r="L11" s="7">
        <f>+'Participações setoriais'!L11/'Participações setoriais'!L$26</f>
        <v>0.6600030242185092</v>
      </c>
      <c r="M11" s="7">
        <f>+'Participações setoriais'!M11/'Participações setoriais'!M$26</f>
        <v>0.9704537034635311</v>
      </c>
      <c r="N11" s="7">
        <f>+'Participações setoriais'!N11/'Participações setoriais'!N$26</f>
        <v>1.3619411406270332</v>
      </c>
      <c r="O11" s="7">
        <f>+'Participações setoriais'!O11/'Participações setoriais'!O$26</f>
        <v>1.253438560269468</v>
      </c>
      <c r="P11" s="7">
        <f>+'Participações setoriais'!P11/'Participações setoriais'!P$26</f>
        <v>2.7811284983387137</v>
      </c>
      <c r="Q11" s="7">
        <f>+'Participações setoriais'!Q11/'Participações setoriais'!Q$26</f>
        <v>1.0977464800035364</v>
      </c>
      <c r="R11" s="7">
        <f>+'Participações setoriais'!R11/'Participações setoriais'!R$26</f>
        <v>1.706186903525521</v>
      </c>
      <c r="S11" s="7"/>
      <c r="T11" s="7">
        <f>+'Participações setoriais'!T11/'Participações setoriais'!T$26</f>
        <v>1</v>
      </c>
    </row>
    <row r="12" spans="1:20" x14ac:dyDescent="0.35">
      <c r="A12" s="2" t="s">
        <v>4</v>
      </c>
      <c r="B12" s="6" t="s">
        <v>33</v>
      </c>
      <c r="C12" s="8" t="s">
        <v>51</v>
      </c>
      <c r="D12" s="7">
        <f>+'Participações setoriais'!D12/'Participações setoriais'!D$26</f>
        <v>3.6802740249436212</v>
      </c>
      <c r="E12" s="7">
        <f>+'Participações setoriais'!E12/'Participações setoriais'!E$26</f>
        <v>10.56826733991811</v>
      </c>
      <c r="F12" s="7">
        <f>+'Participações setoriais'!F12/'Participações setoriais'!F$26</f>
        <v>0</v>
      </c>
      <c r="G12" s="7">
        <f>+'Participações setoriais'!G12/'Participações setoriais'!G$26</f>
        <v>0</v>
      </c>
      <c r="H12" s="7">
        <f>+'Participações setoriais'!H12/'Participações setoriais'!H$26</f>
        <v>0.13667941597299532</v>
      </c>
      <c r="I12" s="7">
        <f>+'Participações setoriais'!I12/'Participações setoriais'!I$26</f>
        <v>1.043630011893947</v>
      </c>
      <c r="J12" s="7">
        <f>+'Participações setoriais'!J12/'Participações setoriais'!J$26</f>
        <v>0.80996476397749528</v>
      </c>
      <c r="K12" s="7">
        <f>+'Participações setoriais'!K12/'Participações setoriais'!K$26</f>
        <v>1.3041787235099522</v>
      </c>
      <c r="L12" s="7">
        <f>+'Participações setoriais'!L12/'Participações setoriais'!L$26</f>
        <v>1.3707358596497452</v>
      </c>
      <c r="M12" s="7">
        <f>+'Participações setoriais'!M12/'Participações setoriais'!M$26</f>
        <v>1.1963116181856495</v>
      </c>
      <c r="N12" s="7">
        <f>+'Participações setoriais'!N12/'Participações setoriais'!N$26</f>
        <v>0.64322568213618603</v>
      </c>
      <c r="O12" s="7">
        <f>+'Participações setoriais'!O12/'Participações setoriais'!O$26</f>
        <v>0.84570048873208825</v>
      </c>
      <c r="P12" s="7">
        <f>+'Participações setoriais'!P12/'Participações setoriais'!P$26</f>
        <v>1.0273240711742802</v>
      </c>
      <c r="Q12" s="7">
        <f>+'Participações setoriais'!Q12/'Participações setoriais'!Q$26</f>
        <v>0.80165380473728909</v>
      </c>
      <c r="R12" s="7">
        <f>+'Participações setoriais'!R12/'Participações setoriais'!R$26</f>
        <v>2.3288085856630754</v>
      </c>
      <c r="S12" s="7"/>
      <c r="T12" s="7">
        <f>+'Participações setoriais'!T12/'Participações setoriais'!T$26</f>
        <v>1</v>
      </c>
    </row>
    <row r="13" spans="1:20" x14ac:dyDescent="0.35">
      <c r="A13" s="2" t="s">
        <v>5</v>
      </c>
      <c r="B13" s="6" t="s">
        <v>34</v>
      </c>
      <c r="C13" s="8" t="s">
        <v>52</v>
      </c>
      <c r="D13" s="7">
        <f>+'Participações setoriais'!D13/'Participações setoriais'!D$26</f>
        <v>3.3041868581451346</v>
      </c>
      <c r="E13" s="7">
        <f>+'Participações setoriais'!E13/'Participações setoriais'!E$26</f>
        <v>0</v>
      </c>
      <c r="F13" s="7">
        <f>+'Participações setoriais'!F13/'Participações setoriais'!F$26</f>
        <v>0</v>
      </c>
      <c r="G13" s="7">
        <f>+'Participações setoriais'!G13/'Participações setoriais'!G$26</f>
        <v>0</v>
      </c>
      <c r="H13" s="7">
        <f>+'Participações setoriais'!H13/'Participações setoriais'!H$26</f>
        <v>7.2340697644756284</v>
      </c>
      <c r="I13" s="7">
        <f>+'Participações setoriais'!I13/'Participações setoriais'!I$26</f>
        <v>1.0363525548967036</v>
      </c>
      <c r="J13" s="7">
        <f>+'Participações setoriais'!J13/'Participações setoriais'!J$26</f>
        <v>1.3086157953418482</v>
      </c>
      <c r="K13" s="7">
        <f>+'Participações setoriais'!K13/'Participações setoriais'!K$26</f>
        <v>1.654494647962633</v>
      </c>
      <c r="L13" s="7">
        <f>+'Participações setoriais'!L13/'Participações setoriais'!L$26</f>
        <v>1.1073712651080261</v>
      </c>
      <c r="M13" s="7">
        <f>+'Participações setoriais'!M13/'Participações setoriais'!M$26</f>
        <v>1.0515055210610673</v>
      </c>
      <c r="N13" s="7">
        <f>+'Participações setoriais'!N13/'Participações setoriais'!N$26</f>
        <v>0.54698683056209452</v>
      </c>
      <c r="O13" s="7">
        <f>+'Participações setoriais'!O13/'Participações setoriais'!O$26</f>
        <v>1.0694874119994211</v>
      </c>
      <c r="P13" s="7">
        <f>+'Participações setoriais'!P13/'Participações setoriais'!P$26</f>
        <v>1.6876043759596997</v>
      </c>
      <c r="Q13" s="7">
        <f>+'Participações setoriais'!Q13/'Participações setoriais'!Q$26</f>
        <v>1.3133330678242403</v>
      </c>
      <c r="R13" s="7">
        <f>+'Participações setoriais'!R13/'Participações setoriais'!R$26</f>
        <v>2.2032005899583562</v>
      </c>
      <c r="S13" s="7"/>
      <c r="T13" s="7">
        <f>+'Participações setoriais'!T13/'Participações setoriais'!T$26</f>
        <v>1</v>
      </c>
    </row>
    <row r="14" spans="1:20" x14ac:dyDescent="0.35">
      <c r="A14" s="2" t="s">
        <v>14</v>
      </c>
      <c r="B14" s="6" t="s">
        <v>35</v>
      </c>
      <c r="C14" s="8" t="s">
        <v>53</v>
      </c>
      <c r="D14" s="7">
        <f>+'Participações setoriais'!D14/'Participações setoriais'!D$26</f>
        <v>2.1012733121283955</v>
      </c>
      <c r="E14" s="7">
        <f>+'Participações setoriais'!E14/'Participações setoriais'!E$26</f>
        <v>0</v>
      </c>
      <c r="F14" s="7">
        <f>+'Participações setoriais'!F14/'Participações setoriais'!F$26</f>
        <v>0</v>
      </c>
      <c r="G14" s="7">
        <f>+'Participações setoriais'!G14/'Participações setoriais'!G$26</f>
        <v>0</v>
      </c>
      <c r="H14" s="7">
        <f>+'Participações setoriais'!H14/'Participações setoriais'!H$26</f>
        <v>18.673829660080152</v>
      </c>
      <c r="I14" s="7">
        <f>+'Participações setoriais'!I14/'Participações setoriais'!I$26</f>
        <v>2.6752121154491961</v>
      </c>
      <c r="J14" s="7">
        <f>+'Participações setoriais'!J14/'Participações setoriais'!J$26</f>
        <v>1.2300562286846153</v>
      </c>
      <c r="K14" s="7">
        <f>+'Participações setoriais'!K14/'Participações setoriais'!K$26</f>
        <v>0.77399105199764895</v>
      </c>
      <c r="L14" s="7">
        <f>+'Participações setoriais'!L14/'Participações setoriais'!L$26</f>
        <v>1.3975796100797655</v>
      </c>
      <c r="M14" s="7">
        <f>+'Participações setoriais'!M14/'Participações setoriais'!M$26</f>
        <v>0.85618909312300151</v>
      </c>
      <c r="N14" s="7">
        <f>+'Participações setoriais'!N14/'Participações setoriais'!N$26</f>
        <v>0.86979705662024542</v>
      </c>
      <c r="O14" s="7">
        <f>+'Participações setoriais'!O14/'Participações setoriais'!O$26</f>
        <v>1.1760865175697182</v>
      </c>
      <c r="P14" s="7">
        <f>+'Participações setoriais'!P14/'Participações setoriais'!P$26</f>
        <v>1.4611984006169232</v>
      </c>
      <c r="Q14" s="7">
        <f>+'Participações setoriais'!Q14/'Participações setoriais'!Q$26</f>
        <v>1.2504318245349317</v>
      </c>
      <c r="R14" s="7">
        <f>+'Participações setoriais'!R14/'Participações setoriais'!R$26</f>
        <v>1.7681520672724966</v>
      </c>
      <c r="S14" s="7"/>
      <c r="T14" s="7">
        <f>+'Participações setoriais'!T14/'Participações setoriais'!T$26</f>
        <v>1</v>
      </c>
    </row>
    <row r="15" spans="1:20" x14ac:dyDescent="0.35">
      <c r="A15" s="2" t="s">
        <v>16</v>
      </c>
      <c r="B15" s="6" t="s">
        <v>36</v>
      </c>
      <c r="C15" s="8" t="s">
        <v>54</v>
      </c>
      <c r="D15" s="7">
        <f>+'Participações setoriais'!D15/'Participações setoriais'!D$26</f>
        <v>1.8928487381283938</v>
      </c>
      <c r="E15" s="7">
        <f>+'Participações setoriais'!E15/'Participações setoriais'!E$26</f>
        <v>5.435500553215995</v>
      </c>
      <c r="F15" s="7">
        <f>+'Participações setoriais'!F15/'Participações setoriais'!F$26</f>
        <v>0</v>
      </c>
      <c r="G15" s="7">
        <f>+'Participações setoriais'!G15/'Participações setoriais'!G$26</f>
        <v>0</v>
      </c>
      <c r="H15" s="7">
        <f>+'Participações setoriais'!H15/'Participações setoriais'!H$26</f>
        <v>0.16319103763952555</v>
      </c>
      <c r="I15" s="7">
        <f>+'Participações setoriais'!I15/'Participações setoriais'!I$26</f>
        <v>1.2460622789489613</v>
      </c>
      <c r="J15" s="7">
        <f>+'Participações setoriais'!J15/'Participações setoriais'!J$26</f>
        <v>1.1697826849449942</v>
      </c>
      <c r="K15" s="7">
        <f>+'Participações setoriais'!K15/'Participações setoriais'!K$26</f>
        <v>1.6373095104136095</v>
      </c>
      <c r="L15" s="7">
        <f>+'Participações setoriais'!L15/'Participações setoriais'!L$26</f>
        <v>2.485975694935024</v>
      </c>
      <c r="M15" s="7">
        <f>+'Participações setoriais'!M15/'Participações setoriais'!M$26</f>
        <v>1.9735626938218627</v>
      </c>
      <c r="N15" s="7">
        <f>+'Participações setoriais'!N15/'Participações setoriais'!N$26</f>
        <v>1.1937028610016416</v>
      </c>
      <c r="O15" s="7">
        <f>+'Participações setoriais'!O15/'Participações setoriais'!O$26</f>
        <v>1.1955906724523599</v>
      </c>
      <c r="P15" s="7">
        <f>+'Participações setoriais'!P15/'Participações setoriais'!P$26</f>
        <v>1.2635070410528966</v>
      </c>
      <c r="Q15" s="7">
        <f>+'Participações setoriais'!Q15/'Participações setoriais'!Q$26</f>
        <v>1.3111102747707635</v>
      </c>
      <c r="R15" s="7">
        <f>+'Participações setoriais'!R15/'Participações setoriais'!R$26</f>
        <v>1.7467680164400441</v>
      </c>
      <c r="S15" s="7"/>
      <c r="T15" s="7">
        <f>+'Participações setoriais'!T15/'Participações setoriais'!T$26</f>
        <v>1</v>
      </c>
    </row>
    <row r="16" spans="1:20" x14ac:dyDescent="0.35">
      <c r="A16" s="2" t="s">
        <v>12</v>
      </c>
      <c r="B16" s="6" t="s">
        <v>37</v>
      </c>
      <c r="C16" s="8" t="s">
        <v>55</v>
      </c>
      <c r="D16" s="7">
        <f>+'Participações setoriais'!D16/'Participações setoriais'!D$26</f>
        <v>3.0536090072183861</v>
      </c>
      <c r="E16" s="7">
        <f>+'Participações setoriais'!E16/'Participações setoriais'!E$26</f>
        <v>0</v>
      </c>
      <c r="F16" s="7">
        <f>+'Participações setoriais'!F16/'Participações setoriais'!F$26</f>
        <v>0</v>
      </c>
      <c r="G16" s="7">
        <f>+'Participações setoriais'!G16/'Participações setoriais'!G$26</f>
        <v>0</v>
      </c>
      <c r="H16" s="7">
        <f>+'Participações setoriais'!H16/'Participações setoriais'!H$26</f>
        <v>0.1285541095186398</v>
      </c>
      <c r="I16" s="7">
        <f>+'Participações setoriais'!I16/'Participações setoriais'!I$26</f>
        <v>0.98158838249982927</v>
      </c>
      <c r="J16" s="7">
        <f>+'Participações setoriais'!J16/'Participações setoriais'!J$26</f>
        <v>1.0482851656201824</v>
      </c>
      <c r="K16" s="7">
        <f>+'Participações setoriais'!K16/'Participações setoriais'!K$26</f>
        <v>1.7647570749109909</v>
      </c>
      <c r="L16" s="7">
        <f>+'Participações setoriais'!L16/'Participações setoriais'!L$26</f>
        <v>1.9464059430463803</v>
      </c>
      <c r="M16" s="7">
        <f>+'Participações setoriais'!M16/'Participações setoriais'!M$26</f>
        <v>1.6580511088977001</v>
      </c>
      <c r="N16" s="7">
        <f>+'Participações setoriais'!N16/'Participações setoriais'!N$26</f>
        <v>1.0497255867966544</v>
      </c>
      <c r="O16" s="7">
        <f>+'Participações setoriais'!O16/'Participações setoriais'!O$26</f>
        <v>1.0539203553833469</v>
      </c>
      <c r="P16" s="7">
        <f>+'Participações setoriais'!P16/'Participações setoriais'!P$26</f>
        <v>1.6127901735799182</v>
      </c>
      <c r="Q16" s="7">
        <f>+'Participações setoriais'!Q16/'Participações setoriais'!Q$26</f>
        <v>1.0846736552254457</v>
      </c>
      <c r="R16" s="7">
        <f>+'Participações setoriais'!R16/'Participações setoriais'!R$26</f>
        <v>2.2357127812534756</v>
      </c>
      <c r="S16" s="7"/>
      <c r="T16" s="7">
        <f>+'Participações setoriais'!T16/'Participações setoriais'!T$26</f>
        <v>1</v>
      </c>
    </row>
    <row r="17" spans="1:20" x14ac:dyDescent="0.35">
      <c r="A17" s="2" t="s">
        <v>7</v>
      </c>
      <c r="B17" s="6" t="s">
        <v>38</v>
      </c>
      <c r="C17" s="8" t="s">
        <v>56</v>
      </c>
      <c r="D17" s="7">
        <f>+'Participações setoriais'!D17/'Participações setoriais'!D$26</f>
        <v>4.0217195667211971</v>
      </c>
      <c r="E17" s="7">
        <f>+'Participações setoriais'!E17/'Participações setoriais'!E$26</f>
        <v>0</v>
      </c>
      <c r="F17" s="7">
        <f>+'Participações setoriais'!F17/'Participações setoriais'!F$26</f>
        <v>0</v>
      </c>
      <c r="G17" s="7">
        <f>+'Participações setoriais'!G17/'Participações setoriais'!G$26</f>
        <v>0</v>
      </c>
      <c r="H17" s="7">
        <f>+'Participações setoriais'!H17/'Participações setoriais'!H$26</f>
        <v>4.507942508286451</v>
      </c>
      <c r="I17" s="7">
        <f>+'Participações setoriais'!I17/'Participações setoriais'!I$26</f>
        <v>0.64580766952677593</v>
      </c>
      <c r="J17" s="7">
        <f>+'Participações setoriais'!J17/'Participações setoriais'!J$26</f>
        <v>0.42940300968277828</v>
      </c>
      <c r="K17" s="7">
        <f>+'Participações setoriais'!K17/'Participações setoriais'!K$26</f>
        <v>1.6350142087616069</v>
      </c>
      <c r="L17" s="7">
        <f>+'Participações setoriais'!L17/'Participações setoriais'!L$26</f>
        <v>1.5967227374787687</v>
      </c>
      <c r="M17" s="7">
        <f>+'Participações setoriais'!M17/'Participações setoriais'!M$26</f>
        <v>0.96028797012201172</v>
      </c>
      <c r="N17" s="7">
        <f>+'Participações setoriais'!N17/'Participações setoriais'!N$26</f>
        <v>0.48423797931843415</v>
      </c>
      <c r="O17" s="7">
        <f>+'Participações setoriais'!O17/'Participações setoriais'!O$26</f>
        <v>0.83664005144308595</v>
      </c>
      <c r="P17" s="7">
        <f>+'Participações setoriais'!P17/'Participações setoriais'!P$26</f>
        <v>1.4788290211887498</v>
      </c>
      <c r="Q17" s="7">
        <f>+'Participações setoriais'!Q17/'Participações setoriais'!Q$26</f>
        <v>0.82440439761930906</v>
      </c>
      <c r="R17" s="7">
        <f>+'Participações setoriais'!R17/'Participações setoriais'!R$26</f>
        <v>2.6086853844624334</v>
      </c>
      <c r="S17" s="7"/>
      <c r="T17" s="7">
        <f>+'Participações setoriais'!T17/'Participações setoriais'!T$26</f>
        <v>1</v>
      </c>
    </row>
    <row r="18" spans="1:20" x14ac:dyDescent="0.35">
      <c r="A18" s="2" t="s">
        <v>9</v>
      </c>
      <c r="B18" s="6" t="s">
        <v>39</v>
      </c>
      <c r="C18" s="8" t="s">
        <v>57</v>
      </c>
      <c r="D18" s="7">
        <f>+'Participações setoriais'!D18/'Participações setoriais'!D$26</f>
        <v>2.9664728149884629</v>
      </c>
      <c r="E18" s="7">
        <f>+'Participações setoriais'!E18/'Participações setoriais'!E$26</f>
        <v>0</v>
      </c>
      <c r="F18" s="7">
        <f>+'Participações setoriais'!F18/'Participações setoriais'!F$26</f>
        <v>0</v>
      </c>
      <c r="G18" s="7">
        <f>+'Participações setoriais'!G18/'Participações setoriais'!G$26</f>
        <v>0</v>
      </c>
      <c r="H18" s="7">
        <f>+'Participações setoriais'!H18/'Participações setoriais'!H$26</f>
        <v>4.8590689392507604</v>
      </c>
      <c r="I18" s="7">
        <f>+'Participações setoriais'!I18/'Participações setoriais'!I$26</f>
        <v>0.6961100284573718</v>
      </c>
      <c r="J18" s="7">
        <f>+'Participações setoriais'!J18/'Participações setoriais'!J$26</f>
        <v>0.52163433331322051</v>
      </c>
      <c r="K18" s="7">
        <f>+'Participações setoriais'!K18/'Participações setoriais'!K$26</f>
        <v>1.2528371089181849</v>
      </c>
      <c r="L18" s="7">
        <f>+'Participações setoriais'!L18/'Participações setoriais'!L$26</f>
        <v>0.85315101711902297</v>
      </c>
      <c r="M18" s="7">
        <f>+'Participações setoriais'!M18/'Participações setoriais'!M$26</f>
        <v>0.71209516558737684</v>
      </c>
      <c r="N18" s="7">
        <f>+'Participações setoriais'!N18/'Participações setoriais'!N$26</f>
        <v>0.84348632456470107</v>
      </c>
      <c r="O18" s="7">
        <f>+'Participações setoriais'!O18/'Participações setoriais'!O$26</f>
        <v>1.1670436575679819</v>
      </c>
      <c r="P18" s="7">
        <f>+'Participações setoriais'!P18/'Participações setoriais'!P$26</f>
        <v>2.8949938840711495</v>
      </c>
      <c r="Q18" s="7">
        <f>+'Participações setoriais'!Q18/'Participações setoriais'!Q$26</f>
        <v>0.93017970671039607</v>
      </c>
      <c r="R18" s="7">
        <f>+'Participações setoriais'!R18/'Participações setoriais'!R$26</f>
        <v>2.064482747374047</v>
      </c>
      <c r="S18" s="7"/>
      <c r="T18" s="7">
        <f>+'Participações setoriais'!T18/'Participações setoriais'!T$26</f>
        <v>1</v>
      </c>
    </row>
    <row r="19" spans="1:20" x14ac:dyDescent="0.35">
      <c r="A19" s="2" t="s">
        <v>15</v>
      </c>
      <c r="B19" s="6" t="s">
        <v>40</v>
      </c>
      <c r="C19" s="8" t="s">
        <v>58</v>
      </c>
      <c r="D19" s="7">
        <f>+'Participações setoriais'!D19/'Participações setoriais'!D$26</f>
        <v>2.3308439381981914</v>
      </c>
      <c r="E19" s="7">
        <f>+'Participações setoriais'!E19/'Participações setoriais'!E$26</f>
        <v>0</v>
      </c>
      <c r="F19" s="7">
        <f>+'Participações setoriais'!F19/'Participações setoriais'!F$26</f>
        <v>0</v>
      </c>
      <c r="G19" s="7">
        <f>+'Participações setoriais'!G19/'Participações setoriais'!G$26</f>
        <v>0</v>
      </c>
      <c r="H19" s="7">
        <f>+'Participações setoriais'!H19/'Participações setoriais'!H$26</f>
        <v>0.11384383553153318</v>
      </c>
      <c r="I19" s="7">
        <f>+'Participações setoriais'!I19/'Participações setoriais'!I$26</f>
        <v>0.86926654305649642</v>
      </c>
      <c r="J19" s="7">
        <f>+'Participações setoriais'!J19/'Participações setoriais'!J$26</f>
        <v>0.6441186528863394</v>
      </c>
      <c r="K19" s="7">
        <f>+'Participações setoriais'!K19/'Participações setoriais'!K$26</f>
        <v>1.6827242568145693</v>
      </c>
      <c r="L19" s="7">
        <f>+'Participações setoriais'!L19/'Participações setoriais'!L$26</f>
        <v>0.76434190409254266</v>
      </c>
      <c r="M19" s="7">
        <f>+'Participações setoriais'!M19/'Participações setoriais'!M$26</f>
        <v>0.6286533999143592</v>
      </c>
      <c r="N19" s="7">
        <f>+'Participações setoriais'!N19/'Participações setoriais'!N$26</f>
        <v>0.55154211132509379</v>
      </c>
      <c r="O19" s="7">
        <f>+'Participações setoriais'!O19/'Participações setoriais'!O$26</f>
        <v>1.0592933467098931</v>
      </c>
      <c r="P19" s="7">
        <f>+'Participações setoriais'!P19/'Participações setoriais'!P$26</f>
        <v>3.3750502154496815</v>
      </c>
      <c r="Q19" s="7">
        <f>+'Participações setoriais'!Q19/'Participações setoriais'!Q$26</f>
        <v>0.91608270342705911</v>
      </c>
      <c r="R19" s="7">
        <f>+'Participações setoriais'!R19/'Participações setoriais'!R$26</f>
        <v>1.8155216728119303</v>
      </c>
      <c r="S19" s="7"/>
      <c r="T19" s="7">
        <f>+'Participações setoriais'!T19/'Participações setoriais'!T$26</f>
        <v>1</v>
      </c>
    </row>
    <row r="20" spans="1:20" x14ac:dyDescent="0.35">
      <c r="A20" s="2" t="s">
        <v>1</v>
      </c>
      <c r="B20" s="6" t="s">
        <v>41</v>
      </c>
      <c r="C20" s="8" t="s">
        <v>59</v>
      </c>
      <c r="D20" s="7">
        <f>+'Participações setoriais'!D20/'Participações setoriais'!D$26</f>
        <v>1.0392121423961962</v>
      </c>
      <c r="E20" s="7">
        <f>+'Participações setoriais'!E20/'Participações setoriais'!E$26</f>
        <v>2.9841994561533478</v>
      </c>
      <c r="F20" s="7">
        <f>+'Participações setoriais'!F20/'Participações setoriais'!F$26</f>
        <v>0</v>
      </c>
      <c r="G20" s="7">
        <f>+'Participações setoriais'!G20/'Participações setoriais'!G$26</f>
        <v>0</v>
      </c>
      <c r="H20" s="7">
        <f>+'Participações setoriais'!H20/'Participações setoriais'!H$26</f>
        <v>0.14847539854187691</v>
      </c>
      <c r="I20" s="7">
        <f>+'Participações setoriais'!I20/'Participações setoriais'!I$26</f>
        <v>1.1336994736415371</v>
      </c>
      <c r="J20" s="7">
        <f>+'Participações setoriais'!J20/'Participações setoriais'!J$26</f>
        <v>1.8496976322655343</v>
      </c>
      <c r="K20" s="7">
        <f>+'Participações setoriais'!K20/'Participações setoriais'!K$26</f>
        <v>1.7914481235250193</v>
      </c>
      <c r="L20" s="7">
        <f>+'Participações setoriais'!L20/'Participações setoriais'!L$26</f>
        <v>2.1104624860519894</v>
      </c>
      <c r="M20" s="7">
        <f>+'Participações setoriais'!M20/'Participações setoriais'!M$26</f>
        <v>1.5441327306182759</v>
      </c>
      <c r="N20" s="7">
        <f>+'Participações setoriais'!N20/'Participações setoriais'!N$26</f>
        <v>0.92003068067360483</v>
      </c>
      <c r="O20" s="7">
        <f>+'Participações setoriais'!O20/'Participações setoriais'!O$26</f>
        <v>1.3853249839313084</v>
      </c>
      <c r="P20" s="7">
        <f>+'Participações setoriais'!P20/'Participações setoriais'!P$26</f>
        <v>2.2849420748635527</v>
      </c>
      <c r="Q20" s="7">
        <f>+'Participações setoriais'!Q20/'Participações setoriais'!Q$26</f>
        <v>1.3280229280711131</v>
      </c>
      <c r="R20" s="7">
        <f>+'Participações setoriais'!R20/'Participações setoriais'!R$26</f>
        <v>1.4369516861314282</v>
      </c>
      <c r="S20" s="7"/>
      <c r="T20" s="7">
        <f>+'Participações setoriais'!T20/'Participações setoriais'!T$26</f>
        <v>1</v>
      </c>
    </row>
    <row r="21" spans="1:20" x14ac:dyDescent="0.35">
      <c r="A21" s="2" t="s">
        <v>3</v>
      </c>
      <c r="B21" s="6" t="s">
        <v>42</v>
      </c>
      <c r="C21" s="8" t="s">
        <v>60</v>
      </c>
      <c r="D21" s="7">
        <f>+'Participações setoriais'!D21/'Participações setoriais'!D$26</f>
        <v>3.5556978822950529</v>
      </c>
      <c r="E21" s="7">
        <f>+'Participações setoriais'!E21/'Participações setoriais'!E$26</f>
        <v>0</v>
      </c>
      <c r="F21" s="7">
        <f>+'Participações setoriais'!F21/'Participações setoriais'!F$26</f>
        <v>0</v>
      </c>
      <c r="G21" s="7">
        <f>+'Participações setoriais'!G21/'Participações setoriais'!G$26</f>
        <v>0</v>
      </c>
      <c r="H21" s="7">
        <f>+'Participações setoriais'!H21/'Participações setoriais'!H$26</f>
        <v>0.12601168803502283</v>
      </c>
      <c r="I21" s="7">
        <f>+'Participações setoriais'!I21/'Participações setoriais'!I$26</f>
        <v>0.96217545668142479</v>
      </c>
      <c r="J21" s="7">
        <f>+'Participações setoriais'!J21/'Participações setoriais'!J$26</f>
        <v>1.1382859806702292</v>
      </c>
      <c r="K21" s="7">
        <f>+'Participações setoriais'!K21/'Participações setoriais'!K$26</f>
        <v>1.5426720664363729</v>
      </c>
      <c r="L21" s="7">
        <f>+'Participações setoriais'!L21/'Participações setoriais'!L$26</f>
        <v>1.8243537528144065</v>
      </c>
      <c r="M21" s="7">
        <f>+'Participações setoriais'!M21/'Participações setoriais'!M$26</f>
        <v>1.2539304804896256</v>
      </c>
      <c r="N21" s="7">
        <f>+'Participações setoriais'!N21/'Participações setoriais'!N$26</f>
        <v>0.99377423742292337</v>
      </c>
      <c r="O21" s="7">
        <f>+'Participações setoriais'!O21/'Participações setoriais'!O$26</f>
        <v>1.4417732782778161</v>
      </c>
      <c r="P21" s="7">
        <f>+'Participações setoriais'!P21/'Participações setoriais'!P$26</f>
        <v>1.5859764846016582</v>
      </c>
      <c r="Q21" s="7">
        <f>+'Participações setoriais'!Q21/'Participações setoriais'!Q$26</f>
        <v>1.0294169231708969</v>
      </c>
      <c r="R21" s="7">
        <f>+'Participações setoriais'!R21/'Participações setoriais'!R$26</f>
        <v>2.4517936190935186</v>
      </c>
      <c r="S21" s="7"/>
      <c r="T21" s="7">
        <f>+'Participações setoriais'!T21/'Participações setoriais'!T$26</f>
        <v>1</v>
      </c>
    </row>
    <row r="22" spans="1:20" x14ac:dyDescent="0.35">
      <c r="A22" s="2" t="s">
        <v>11</v>
      </c>
      <c r="B22" s="6" t="s">
        <v>43</v>
      </c>
      <c r="C22" s="8" t="s">
        <v>61</v>
      </c>
      <c r="D22" s="7">
        <f>+'Participações setoriais'!D22/'Participações setoriais'!D$26</f>
        <v>3.2453276811213998</v>
      </c>
      <c r="E22" s="7">
        <f>+'Participações setoriais'!E22/'Participações setoriais'!E$26</f>
        <v>0</v>
      </c>
      <c r="F22" s="7">
        <f>+'Participações setoriais'!F22/'Participações setoriais'!F$26</f>
        <v>0</v>
      </c>
      <c r="G22" s="7">
        <f>+'Participações setoriais'!G22/'Participações setoriais'!G$26</f>
        <v>0</v>
      </c>
      <c r="H22" s="7">
        <f>+'Participações setoriais'!H22/'Participações setoriais'!H$26</f>
        <v>8.4173640643855269E-2</v>
      </c>
      <c r="I22" s="7">
        <f>+'Participações setoriais'!I22/'Participações setoriais'!I$26</f>
        <v>0.64271665898587005</v>
      </c>
      <c r="J22" s="7">
        <f>+'Participações setoriais'!J22/'Participações setoriais'!J$26</f>
        <v>0.99143661109466985</v>
      </c>
      <c r="K22" s="7">
        <f>+'Participações setoriais'!K22/'Participações setoriais'!K$26</f>
        <v>1.8227134532162734</v>
      </c>
      <c r="L22" s="7">
        <f>+'Participações setoriais'!L22/'Participações setoriais'!L$26</f>
        <v>0.9258824372580956</v>
      </c>
      <c r="M22" s="7">
        <f>+'Participações setoriais'!M22/'Participações setoriais'!M$26</f>
        <v>1.0482242796108077</v>
      </c>
      <c r="N22" s="7">
        <f>+'Participações setoriais'!N22/'Participações setoriais'!N$26</f>
        <v>0.7258784108463251</v>
      </c>
      <c r="O22" s="7">
        <f>+'Participações setoriais'!O22/'Participações setoriais'!O$26</f>
        <v>2.1274949321263614</v>
      </c>
      <c r="P22" s="7">
        <f>+'Participações setoriais'!P22/'Participações setoriais'!P$26</f>
        <v>2.2523962954398664</v>
      </c>
      <c r="Q22" s="7">
        <f>+'Participações setoriais'!Q22/'Participações setoriais'!Q$26</f>
        <v>1.0272059735807455</v>
      </c>
      <c r="R22" s="7">
        <f>+'Participações setoriais'!R22/'Participações setoriais'!R$26</f>
        <v>2.2569447471363655</v>
      </c>
      <c r="S22" s="7"/>
      <c r="T22" s="7">
        <f>+'Participações setoriais'!T22/'Participações setoriais'!T$26</f>
        <v>1</v>
      </c>
    </row>
    <row r="23" spans="1:20" x14ac:dyDescent="0.35">
      <c r="A23" s="2" t="s">
        <v>17</v>
      </c>
      <c r="B23" s="6" t="s">
        <v>44</v>
      </c>
      <c r="C23" s="8" t="s">
        <v>62</v>
      </c>
      <c r="D23" s="7">
        <f>+'Participações setoriais'!D23/'Participações setoriais'!D$26</f>
        <v>0.86627888345010262</v>
      </c>
      <c r="E23" s="7">
        <f>+'Participações setoriais'!E23/'Participações setoriais'!E$26</f>
        <v>0</v>
      </c>
      <c r="F23" s="7">
        <f>+'Participações setoriais'!F23/'Participações setoriais'!F$26</f>
        <v>0</v>
      </c>
      <c r="G23" s="7">
        <f>+'Participações setoriais'!G23/'Participações setoriais'!G$26</f>
        <v>0</v>
      </c>
      <c r="H23" s="7">
        <f>+'Participações setoriais'!H23/'Participações setoriais'!H$26</f>
        <v>12.904049136039013</v>
      </c>
      <c r="I23" s="7">
        <f>+'Participações setoriais'!I23/'Participações setoriais'!I$26</f>
        <v>1.8486335805493865</v>
      </c>
      <c r="J23" s="7">
        <f>+'Participações setoriais'!J23/'Participações setoriais'!J$26</f>
        <v>1.5090255923708198</v>
      </c>
      <c r="K23" s="7">
        <f>+'Participações setoriais'!K23/'Participações setoriais'!K$26</f>
        <v>1.2276482333828356</v>
      </c>
      <c r="L23" s="7">
        <f>+'Participações setoriais'!L23/'Participações setoriais'!L$26</f>
        <v>1.1625223708612413</v>
      </c>
      <c r="M23" s="7">
        <f>+'Participações setoriais'!M23/'Participações setoriais'!M$26</f>
        <v>1.2304065225821144</v>
      </c>
      <c r="N23" s="7">
        <f>+'Participações setoriais'!N23/'Participações setoriais'!N$26</f>
        <v>1.4557461289739373</v>
      </c>
      <c r="O23" s="7">
        <f>+'Participações setoriais'!O23/'Participações setoriais'!O$26</f>
        <v>1.4520223286440215</v>
      </c>
      <c r="P23" s="7">
        <f>+'Participações setoriais'!P23/'Participações setoriais'!P$26</f>
        <v>2.4061658992278221</v>
      </c>
      <c r="Q23" s="7">
        <f>+'Participações setoriais'!Q23/'Participações setoriais'!Q$26</f>
        <v>1.5706401343499328</v>
      </c>
      <c r="R23" s="7">
        <f>+'Participações setoriais'!R23/'Participações setoriais'!R$26</f>
        <v>1.3465300086319774</v>
      </c>
      <c r="S23" s="7"/>
      <c r="T23" s="7">
        <f>+'Participações setoriais'!T23/'Participações setoriais'!T$26</f>
        <v>1</v>
      </c>
    </row>
    <row r="24" spans="1:20" x14ac:dyDescent="0.35">
      <c r="A24" s="2" t="s">
        <v>6</v>
      </c>
      <c r="B24" s="6" t="s">
        <v>45</v>
      </c>
      <c r="C24" s="8" t="s">
        <v>63</v>
      </c>
      <c r="D24" s="7">
        <f>+'Participações setoriais'!D24/'Participações setoriais'!D$26</f>
        <v>1.5133333432195095</v>
      </c>
      <c r="E24" s="7">
        <f>+'Participações setoriais'!E24/'Participações setoriais'!E$26</f>
        <v>4.3456849237743471</v>
      </c>
      <c r="F24" s="7">
        <f>+'Participações setoriais'!F24/'Participações setoriais'!F$26</f>
        <v>0</v>
      </c>
      <c r="G24" s="7">
        <f>+'Participações setoriais'!G24/'Participações setoriais'!G$26</f>
        <v>0</v>
      </c>
      <c r="H24" s="7">
        <f>+'Participações setoriais'!H24/'Participações setoriais'!H$26</f>
        <v>0.21552116782099007</v>
      </c>
      <c r="I24" s="7">
        <f>+'Participações setoriais'!I24/'Participações setoriais'!I$26</f>
        <v>1.64563447491506</v>
      </c>
      <c r="J24" s="7">
        <f>+'Participações setoriais'!J24/'Participações setoriais'!J$26</f>
        <v>1.6234493667170569</v>
      </c>
      <c r="K24" s="7">
        <f>+'Participações setoriais'!K24/'Participações setoriais'!K$26</f>
        <v>1.8904700031633019</v>
      </c>
      <c r="L24" s="7">
        <f>+'Participações setoriais'!L24/'Participações setoriais'!L$26</f>
        <v>0.94012675576810556</v>
      </c>
      <c r="M24" s="7">
        <f>+'Participações setoriais'!M24/'Participações setoriais'!M$26</f>
        <v>1.2949305302140122</v>
      </c>
      <c r="N24" s="7">
        <f>+'Participações setoriais'!N24/'Participações setoriais'!N$26</f>
        <v>0.95402074139293258</v>
      </c>
      <c r="O24" s="7">
        <f>+'Participações setoriais'!O24/'Participações setoriais'!O$26</f>
        <v>2.010810582107307</v>
      </c>
      <c r="P24" s="7">
        <f>+'Participações setoriais'!P24/'Participações setoriais'!P$26</f>
        <v>2.14753684891074</v>
      </c>
      <c r="Q24" s="7">
        <f>+'Participações setoriais'!Q24/'Participações setoriais'!Q$26</f>
        <v>1.5802130394328702</v>
      </c>
      <c r="R24" s="7">
        <f>+'Participações setoriais'!R24/'Participações setoriais'!R$26</f>
        <v>1.5255395347732392</v>
      </c>
      <c r="S24" s="7"/>
      <c r="T24" s="7">
        <f>+'Participações setoriais'!T24/'Participações setoriais'!T$26</f>
        <v>1</v>
      </c>
    </row>
    <row r="25" spans="1:20" x14ac:dyDescent="0.35">
      <c r="B25" s="8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x14ac:dyDescent="0.35">
      <c r="A26" s="2" t="s">
        <v>23</v>
      </c>
      <c r="B26" s="8" t="s">
        <v>22</v>
      </c>
      <c r="C26" s="8"/>
      <c r="D26" s="7">
        <f>+'Participações setoriais'!D26/'Participações setoriais'!D$26</f>
        <v>1</v>
      </c>
      <c r="E26" s="7">
        <f>+'Participações setoriais'!E26/'Participações setoriais'!E$26</f>
        <v>1</v>
      </c>
      <c r="F26" s="7">
        <f>+'Participações setoriais'!F26/'Participações setoriais'!F$26</f>
        <v>1</v>
      </c>
      <c r="G26" s="7">
        <f>+'Participações setoriais'!G26/'Participações setoriais'!G$26</f>
        <v>1</v>
      </c>
      <c r="H26" s="7">
        <f>+'Participações setoriais'!H26/'Participações setoriais'!H$26</f>
        <v>1</v>
      </c>
      <c r="I26" s="7">
        <f>+'Participações setoriais'!I26/'Participações setoriais'!I$26</f>
        <v>1</v>
      </c>
      <c r="J26" s="7">
        <f>+'Participações setoriais'!J26/'Participações setoriais'!J$26</f>
        <v>1</v>
      </c>
      <c r="K26" s="7">
        <f>+'Participações setoriais'!K26/'Participações setoriais'!K$26</f>
        <v>1</v>
      </c>
      <c r="L26" s="7">
        <f>+'Participações setoriais'!L26/'Participações setoriais'!L$26</f>
        <v>1</v>
      </c>
      <c r="M26" s="7">
        <f>+'Participações setoriais'!M26/'Participações setoriais'!M$26</f>
        <v>1</v>
      </c>
      <c r="N26" s="7">
        <f>+'Participações setoriais'!N26/'Participações setoriais'!N$26</f>
        <v>1</v>
      </c>
      <c r="O26" s="7">
        <f>+'Participações setoriais'!O26/'Participações setoriais'!O$26</f>
        <v>1</v>
      </c>
      <c r="P26" s="7">
        <f>+'Participações setoriais'!P26/'Participações setoriais'!P$26</f>
        <v>1</v>
      </c>
      <c r="Q26" s="7">
        <f>+'Participações setoriais'!Q26/'Participações setoriais'!Q$26</f>
        <v>1</v>
      </c>
      <c r="R26" s="7">
        <f>+'Participações setoriais'!R26/'Participações setoriais'!R$26</f>
        <v>1</v>
      </c>
      <c r="S26" s="7"/>
      <c r="T26" s="7">
        <f>+'Participações setoriais'!T26/'Participações setoriais'!T$26</f>
        <v>1</v>
      </c>
    </row>
    <row r="27" spans="1:20" x14ac:dyDescent="0.35">
      <c r="T27" s="9"/>
    </row>
    <row r="28" spans="1:20" x14ac:dyDescent="0.35">
      <c r="T28" s="9"/>
    </row>
    <row r="29" spans="1:20" x14ac:dyDescent="0.35">
      <c r="T29" s="9"/>
    </row>
    <row r="30" spans="1:20" x14ac:dyDescent="0.35">
      <c r="T30" s="9"/>
    </row>
    <row r="31" spans="1:20" x14ac:dyDescent="0.35">
      <c r="T31" s="9"/>
    </row>
    <row r="32" spans="1:20" x14ac:dyDescent="0.35">
      <c r="T32" s="9"/>
    </row>
    <row r="33" spans="20:20" x14ac:dyDescent="0.35">
      <c r="T33" s="9"/>
    </row>
    <row r="34" spans="20:20" x14ac:dyDescent="0.35">
      <c r="T34" s="9"/>
    </row>
    <row r="35" spans="20:20" x14ac:dyDescent="0.35">
      <c r="T35" s="9"/>
    </row>
    <row r="36" spans="20:20" x14ac:dyDescent="0.35">
      <c r="T36" s="9"/>
    </row>
    <row r="37" spans="20:20" x14ac:dyDescent="0.35">
      <c r="T37" s="9"/>
    </row>
    <row r="38" spans="20:20" x14ac:dyDescent="0.35">
      <c r="T38" s="9"/>
    </row>
    <row r="39" spans="20:20" x14ac:dyDescent="0.35">
      <c r="T39" s="9"/>
    </row>
    <row r="40" spans="20:20" x14ac:dyDescent="0.35">
      <c r="T40" s="9"/>
    </row>
    <row r="41" spans="20:20" x14ac:dyDescent="0.35">
      <c r="T41" s="9"/>
    </row>
    <row r="42" spans="20:20" x14ac:dyDescent="0.35">
      <c r="T42" s="9"/>
    </row>
    <row r="43" spans="20:20" x14ac:dyDescent="0.35">
      <c r="T43" s="9"/>
    </row>
  </sheetData>
  <mergeCells count="1">
    <mergeCell ref="D4:R4"/>
  </mergeCells>
  <conditionalFormatting sqref="D7:T26">
    <cfRule type="cellIs" dxfId="2" priority="1" operator="greaterThan">
      <formula>1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B1" workbookViewId="0">
      <selection activeCell="B1" sqref="B1"/>
    </sheetView>
  </sheetViews>
  <sheetFormatPr defaultRowHeight="12.75" x14ac:dyDescent="0.35"/>
  <cols>
    <col min="1" max="1" width="27.59765625" style="2" hidden="1" customWidth="1"/>
    <col min="2" max="2" width="6.59765625" style="2" customWidth="1"/>
    <col min="3" max="3" width="17.86328125" style="2" bestFit="1" customWidth="1"/>
    <col min="4" max="4" width="13.86328125" style="2" bestFit="1" customWidth="1"/>
    <col min="5" max="6" width="11.1328125" style="2" bestFit="1" customWidth="1"/>
    <col min="7" max="16" width="10.1328125" style="2" customWidth="1"/>
    <col min="17" max="17" width="11.1328125" style="2" bestFit="1" customWidth="1"/>
    <col min="18" max="18" width="11.265625" style="2" bestFit="1" customWidth="1"/>
    <col min="19" max="19" width="9.06640625" style="2"/>
    <col min="20" max="20" width="10.1328125" style="2" bestFit="1" customWidth="1"/>
    <col min="21" max="16384" width="9.06640625" style="2"/>
  </cols>
  <sheetData>
    <row r="1" spans="1:20" ht="13.15" x14ac:dyDescent="0.35">
      <c r="B1" s="4" t="s">
        <v>26</v>
      </c>
      <c r="C1" s="4"/>
    </row>
    <row r="2" spans="1:20" x14ac:dyDescent="0.35">
      <c r="B2" s="5" t="s">
        <v>85</v>
      </c>
      <c r="C2" s="8"/>
    </row>
    <row r="4" spans="1:20" s="6" customFormat="1" x14ac:dyDescent="0.35">
      <c r="B4" s="6" t="s">
        <v>27</v>
      </c>
      <c r="D4" s="16">
        <v>2012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0" s="6" customFormat="1" ht="12.75" hidden="1" customHeight="1" x14ac:dyDescent="0.35">
      <c r="D5" s="6" t="s">
        <v>18</v>
      </c>
      <c r="E5" s="6" t="s">
        <v>19</v>
      </c>
      <c r="F5" s="6" t="s">
        <v>20</v>
      </c>
      <c r="Q5" s="6" t="s">
        <v>21</v>
      </c>
      <c r="R5" s="6" t="s">
        <v>22</v>
      </c>
    </row>
    <row r="6" spans="1:20" s="6" customFormat="1" x14ac:dyDescent="0.35">
      <c r="D6" s="6">
        <v>1</v>
      </c>
      <c r="E6" s="6">
        <v>2</v>
      </c>
      <c r="F6" s="6" t="s">
        <v>64</v>
      </c>
      <c r="G6" s="6" t="s">
        <v>65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T6" s="6" t="s">
        <v>22</v>
      </c>
    </row>
    <row r="7" spans="1:20" x14ac:dyDescent="0.35">
      <c r="A7" s="2" t="s">
        <v>8</v>
      </c>
      <c r="B7" s="6" t="s">
        <v>28</v>
      </c>
      <c r="C7" s="8" t="s">
        <v>46</v>
      </c>
      <c r="D7" s="7">
        <f>ABS('Participações regionais'!D7-'Participações regionais'!$T7)</f>
        <v>0.17776908630296442</v>
      </c>
      <c r="E7" s="7">
        <f>ABS('Participações regionais'!E7-'Participações regionais'!$T7)</f>
        <v>0.16481871085420602</v>
      </c>
      <c r="F7" s="7">
        <f>ABS('Participações regionais'!F7-'Participações regionais'!$T7)</f>
        <v>0.27333993597677053</v>
      </c>
      <c r="G7" s="7">
        <f>ABS('Participações regionais'!G7-'Participações regionais'!$T7)</f>
        <v>0.18468850799777331</v>
      </c>
      <c r="H7" s="7">
        <f>ABS('Participações regionais'!H7-'Participações regionais'!$T7)</f>
        <v>0.17298051636535877</v>
      </c>
      <c r="I7" s="7">
        <f>ABS('Participações regionais'!I7-'Participações regionais'!$T7)</f>
        <v>9.5290910271681434E-2</v>
      </c>
      <c r="J7" s="7">
        <f>ABS('Participações regionais'!J7-'Participações regionais'!$T7)</f>
        <v>0.13179786239361818</v>
      </c>
      <c r="K7" s="7">
        <f>ABS('Participações regionais'!K7-'Participações regionais'!$T7)</f>
        <v>0.15144727431176572</v>
      </c>
      <c r="L7" s="7">
        <f>ABS('Participações regionais'!L7-'Participações regionais'!$T7)</f>
        <v>0.1653101602825082</v>
      </c>
      <c r="M7" s="7">
        <f>ABS('Participações regionais'!M7-'Participações regionais'!$T7)</f>
        <v>0.15766297807335369</v>
      </c>
      <c r="N7" s="7">
        <f>ABS('Participações regionais'!N7-'Participações regionais'!$T7)</f>
        <v>0.13926765581363609</v>
      </c>
      <c r="O7" s="7">
        <f>ABS('Participações regionais'!O7-'Participações regionais'!$T7)</f>
        <v>0.14921178959422565</v>
      </c>
      <c r="P7" s="7">
        <f>ABS('Participações regionais'!P7-'Participações regionais'!$T7)</f>
        <v>0.14948865461610175</v>
      </c>
      <c r="Q7" s="7">
        <f>ABS('Participações regionais'!Q7-'Participações regionais'!$T7)</f>
        <v>0.12511104615228602</v>
      </c>
      <c r="R7" s="7">
        <f>ABS('Participações regionais'!R7-'Participações regionais'!$T7)</f>
        <v>0.16390759210440742</v>
      </c>
      <c r="T7" s="7">
        <f>ABS('Participações regionais'!T7-'Participações regionais'!$T7)</f>
        <v>0</v>
      </c>
    </row>
    <row r="8" spans="1:20" x14ac:dyDescent="0.35">
      <c r="A8" s="2" t="s">
        <v>13</v>
      </c>
      <c r="B8" s="6" t="s">
        <v>29</v>
      </c>
      <c r="C8" s="8" t="s">
        <v>47</v>
      </c>
      <c r="D8" s="7">
        <f>ABS('Participações regionais'!D8-'Participações regionais'!$T8)</f>
        <v>4.8842860660501038E-2</v>
      </c>
      <c r="E8" s="7">
        <f>ABS('Participações regionais'!E8-'Participações regionais'!$T8)</f>
        <v>1.0651139228553874E-2</v>
      </c>
      <c r="F8" s="7">
        <f>ABS('Participações regionais'!F8-'Participações regionais'!$T8)</f>
        <v>9.4628892451468188E-2</v>
      </c>
      <c r="G8" s="7">
        <f>ABS('Participações regionais'!G8-'Participações regionais'!$T8)</f>
        <v>8.0630670610269906E-2</v>
      </c>
      <c r="H8" s="7">
        <f>ABS('Participações regionais'!H8-'Participações regionais'!$T8)</f>
        <v>7.4737314594272755E-2</v>
      </c>
      <c r="I8" s="7">
        <f>ABS('Participações regionais'!I8-'Participações regionais'!$T8)</f>
        <v>3.5631332814697513E-2</v>
      </c>
      <c r="J8" s="7">
        <f>ABS('Participações regionais'!J8-'Participações regionais'!$T8)</f>
        <v>6.0902072953598556E-2</v>
      </c>
      <c r="K8" s="7">
        <f>ABS('Participações regionais'!K8-'Participações regionais'!$T8)</f>
        <v>4.6733507728674115E-2</v>
      </c>
      <c r="L8" s="7">
        <f>ABS('Participações regionais'!L8-'Participações regionais'!$T8)</f>
        <v>5.7276887254783228E-2</v>
      </c>
      <c r="M8" s="7">
        <f>ABS('Participações regionais'!M8-'Participações regionais'!$T8)</f>
        <v>5.4879175004765093E-2</v>
      </c>
      <c r="N8" s="7">
        <f>ABS('Participações regionais'!N8-'Participações regionais'!$T8)</f>
        <v>6.4357208282057182E-2</v>
      </c>
      <c r="O8" s="7">
        <f>ABS('Participações regionais'!O8-'Participações regionais'!$T8)</f>
        <v>5.734907415794175E-2</v>
      </c>
      <c r="P8" s="7">
        <f>ABS('Participações regionais'!P8-'Participações regionais'!$T8)</f>
        <v>5.4551508167471098E-2</v>
      </c>
      <c r="Q8" s="7">
        <f>ABS('Participações regionais'!Q8-'Participações regionais'!$T8)</f>
        <v>5.0026750243563727E-2</v>
      </c>
      <c r="R8" s="7">
        <f>ABS('Participações regionais'!R8-'Participações regionais'!$T8)</f>
        <v>5.4737021775852483E-2</v>
      </c>
      <c r="T8" s="7">
        <f>ABS('Participações regionais'!T8-'Participações regionais'!$T8)</f>
        <v>0</v>
      </c>
    </row>
    <row r="9" spans="1:20" x14ac:dyDescent="0.35">
      <c r="A9" s="2" t="s">
        <v>0</v>
      </c>
      <c r="B9" s="6" t="s">
        <v>30</v>
      </c>
      <c r="C9" s="8" t="s">
        <v>48</v>
      </c>
      <c r="D9" s="7">
        <f>ABS('Participações regionais'!D9-'Participações regionais'!$T9)</f>
        <v>5.6507194696689571E-2</v>
      </c>
      <c r="E9" s="7">
        <f>ABS('Participações regionais'!E9-'Participações regionais'!$T9)</f>
        <v>2.819288532524885E-2</v>
      </c>
      <c r="F9" s="7">
        <f>ABS('Participações regionais'!F9-'Participações regionais'!$T9)</f>
        <v>2.819288532524885E-2</v>
      </c>
      <c r="G9" s="7">
        <f>ABS('Participações regionais'!G9-'Participações regionais'!$T9)</f>
        <v>2.819288532524885E-2</v>
      </c>
      <c r="H9" s="7">
        <f>ABS('Participações regionais'!H9-'Participações regionais'!$T9)</f>
        <v>0.18870420860983761</v>
      </c>
      <c r="I9" s="7">
        <f>ABS('Participações regionais'!I9-'Participações regionais'!$T9)</f>
        <v>2.8797839698599982E-3</v>
      </c>
      <c r="J9" s="7">
        <f>ABS('Participações regionais'!J9-'Participações regionais'!$T9)</f>
        <v>3.3110428750489605E-3</v>
      </c>
      <c r="K9" s="7">
        <f>ABS('Participações regionais'!K9-'Participações regionais'!$T9)</f>
        <v>6.3467287547655168E-3</v>
      </c>
      <c r="L9" s="7">
        <f>ABS('Participações regionais'!L9-'Participações regionais'!$T9)</f>
        <v>5.8310037883841301E-3</v>
      </c>
      <c r="M9" s="7">
        <f>ABS('Participações regionais'!M9-'Participações regionais'!$T9)</f>
        <v>1.2329991130681957E-3</v>
      </c>
      <c r="N9" s="7">
        <f>ABS('Participações regionais'!N9-'Participações regionais'!$T9)</f>
        <v>9.2468404996947848E-4</v>
      </c>
      <c r="O9" s="7">
        <f>ABS('Participações regionais'!O9-'Participações regionais'!$T9)</f>
        <v>4.9112888729206938E-3</v>
      </c>
      <c r="P9" s="7">
        <f>ABS('Participações regionais'!P9-'Participações regionais'!$T9)</f>
        <v>3.7355816587089426E-2</v>
      </c>
      <c r="Q9" s="7">
        <f>ABS('Participações regionais'!Q9-'Participações regionais'!$T9)</f>
        <v>9.4564351095791019E-3</v>
      </c>
      <c r="R9" s="7">
        <f>ABS('Participações regionais'!R9-'Participações regionais'!$T9)</f>
        <v>2.8638796678820473E-2</v>
      </c>
      <c r="T9" s="7">
        <f>ABS('Participações regionais'!T9-'Participações regionais'!$T9)</f>
        <v>0</v>
      </c>
    </row>
    <row r="10" spans="1:20" x14ac:dyDescent="0.35">
      <c r="A10" s="2" t="s">
        <v>2</v>
      </c>
      <c r="B10" s="6" t="s">
        <v>31</v>
      </c>
      <c r="C10" s="8" t="s">
        <v>49</v>
      </c>
      <c r="D10" s="7">
        <f>ABS('Participações regionais'!D10-'Participações regionais'!$T10)</f>
        <v>0.3791578082957282</v>
      </c>
      <c r="E10" s="7">
        <f>ABS('Participações regionais'!E10-'Participações regionais'!$T10)</f>
        <v>0.34785042362594287</v>
      </c>
      <c r="F10" s="7">
        <f>ABS('Participações regionais'!F10-'Participações regionais'!$T10)</f>
        <v>2.9173438214372793E-2</v>
      </c>
      <c r="G10" s="7">
        <f>ABS('Participações regionais'!G10-'Participações regionais'!$T10)</f>
        <v>0.60411456882190906</v>
      </c>
      <c r="H10" s="7">
        <f>ABS('Participações regionais'!H10-'Participações regionais'!$T10)</f>
        <v>0.33268896124426595</v>
      </c>
      <c r="I10" s="7">
        <f>ABS('Participações regionais'!I10-'Participações regionais'!$T10)</f>
        <v>8.6657841334312591E-2</v>
      </c>
      <c r="J10" s="7">
        <f>ABS('Participações regionais'!J10-'Participações regionais'!$T10)</f>
        <v>0.1641788135482336</v>
      </c>
      <c r="K10" s="7">
        <f>ABS('Participações regionais'!K10-'Participações regionais'!$T10)</f>
        <v>1.6487370223620734E-2</v>
      </c>
      <c r="L10" s="7">
        <f>ABS('Participações regionais'!L10-'Participações regionais'!$T10)</f>
        <v>1.6218508061922543E-2</v>
      </c>
      <c r="M10" s="7">
        <f>ABS('Participações regionais'!M10-'Participações regionais'!$T10)</f>
        <v>0.10666879221490244</v>
      </c>
      <c r="N10" s="7">
        <f>ABS('Participações regionais'!N10-'Participações regionais'!$T10)</f>
        <v>0.22951821032861019</v>
      </c>
      <c r="O10" s="7">
        <f>ABS('Participações regionais'!O10-'Participações regionais'!$T10)</f>
        <v>0.14735181937623265</v>
      </c>
      <c r="P10" s="7">
        <f>ABS('Participações regionais'!P10-'Participações regionais'!$T10)</f>
        <v>4.891258420524397E-2</v>
      </c>
      <c r="Q10" s="7">
        <f>ABS('Participações regionais'!Q10-'Participações regionais'!$T10)</f>
        <v>0.14854925676148956</v>
      </c>
      <c r="R10" s="7">
        <f>ABS('Participações regionais'!R10-'Participações regionais'!$T10)</f>
        <v>0.13991071575265573</v>
      </c>
      <c r="T10" s="7">
        <f>ABS('Participações regionais'!T10-'Participações regionais'!$T10)</f>
        <v>0</v>
      </c>
    </row>
    <row r="11" spans="1:20" x14ac:dyDescent="0.35">
      <c r="A11" s="2" t="s">
        <v>10</v>
      </c>
      <c r="B11" s="6" t="s">
        <v>32</v>
      </c>
      <c r="C11" s="8" t="s">
        <v>50</v>
      </c>
      <c r="D11" s="7">
        <f>ABS('Participações regionais'!D11-'Participações regionais'!$T11)</f>
        <v>1.470045478891047E-2</v>
      </c>
      <c r="E11" s="7">
        <f>ABS('Participações regionais'!E11-'Participações regionais'!$T11)</f>
        <v>1.1498303393780076E-2</v>
      </c>
      <c r="F11" s="7">
        <f>ABS('Participações regionais'!F11-'Participações regionais'!$T11)</f>
        <v>1.1498303393780076E-2</v>
      </c>
      <c r="G11" s="7">
        <f>ABS('Participações regionais'!G11-'Participações regionais'!$T11)</f>
        <v>1.1498303393780076E-2</v>
      </c>
      <c r="H11" s="7">
        <f>ABS('Participações regionais'!H11-'Participações regionais'!$T11)</f>
        <v>9.474255153737586E-3</v>
      </c>
      <c r="I11" s="7">
        <f>ABS('Participações regionais'!I11-'Participações regionais'!$T11)</f>
        <v>3.9565291703773445E-3</v>
      </c>
      <c r="J11" s="7">
        <f>ABS('Participações regionais'!J11-'Participações regionais'!$T11)</f>
        <v>1.0877226684509713E-2</v>
      </c>
      <c r="K11" s="7">
        <f>ABS('Participações regionais'!K11-'Participações regionais'!$T11)</f>
        <v>9.5318648565512511E-3</v>
      </c>
      <c r="L11" s="7">
        <f>ABS('Participações regionais'!L11-'Participações regionais'!$T11)</f>
        <v>3.9093883805032762E-3</v>
      </c>
      <c r="M11" s="7">
        <f>ABS('Participações regionais'!M11-'Participações regionais'!$T11)</f>
        <v>3.3973228173891229E-4</v>
      </c>
      <c r="N11" s="7">
        <f>ABS('Participações regionais'!N11-'Participações regionais'!$T11)</f>
        <v>4.1617090456204479E-3</v>
      </c>
      <c r="O11" s="7">
        <f>ABS('Participações regionais'!O11-'Participações regionais'!$T11)</f>
        <v>2.9141134576611619E-3</v>
      </c>
      <c r="P11" s="7">
        <f>ABS('Participações regionais'!P11-'Participações regionais'!$T11)</f>
        <v>2.0479955857206449E-2</v>
      </c>
      <c r="Q11" s="7">
        <f>ABS('Participações regionais'!Q11-'Participações regionais'!$T11)</f>
        <v>1.1239186827547189E-3</v>
      </c>
      <c r="R11" s="7">
        <f>ABS('Participações regionais'!R11-'Participações regionais'!$T11)</f>
        <v>8.119951269450542E-3</v>
      </c>
      <c r="T11" s="7">
        <f>ABS('Participações regionais'!T11-'Participações regionais'!$T11)</f>
        <v>0</v>
      </c>
    </row>
    <row r="12" spans="1:20" x14ac:dyDescent="0.35">
      <c r="A12" s="2" t="s">
        <v>4</v>
      </c>
      <c r="B12" s="6" t="s">
        <v>33</v>
      </c>
      <c r="C12" s="8" t="s">
        <v>51</v>
      </c>
      <c r="D12" s="7">
        <f>ABS('Participações regionais'!D12-'Participações regionais'!$T12)</f>
        <v>0.10892254301758791</v>
      </c>
      <c r="E12" s="7">
        <f>ABS('Participações regionais'!E12-'Participações regionais'!$T12)</f>
        <v>0.38884084285297438</v>
      </c>
      <c r="F12" s="7">
        <f>ABS('Participações regionais'!F12-'Participações regionais'!$T12)</f>
        <v>4.0638584713322018E-2</v>
      </c>
      <c r="G12" s="7">
        <f>ABS('Participações regionais'!G12-'Participações regionais'!$T12)</f>
        <v>4.0638584713322018E-2</v>
      </c>
      <c r="H12" s="7">
        <f>ABS('Participações regionais'!H12-'Participações regionais'!$T12)</f>
        <v>3.5084126688736068E-2</v>
      </c>
      <c r="I12" s="7">
        <f>ABS('Participações regionais'!I12-'Participações regionais'!$T12)</f>
        <v>1.7730619343954077E-3</v>
      </c>
      <c r="J12" s="7">
        <f>ABS('Participações regionais'!J12-'Participações regionais'!$T12)</f>
        <v>7.722763037616702E-3</v>
      </c>
      <c r="K12" s="7">
        <f>ABS('Participações regionais'!K12-'Participações regionais'!$T12)</f>
        <v>1.2361392823349353E-2</v>
      </c>
      <c r="L12" s="7">
        <f>ABS('Participações regionais'!L12-'Participações regionais'!$T12)</f>
        <v>1.5066180638642429E-2</v>
      </c>
      <c r="M12" s="7">
        <f>ABS('Participações regionais'!M12-'Participações regionais'!$T12)</f>
        <v>7.9778263258468429E-3</v>
      </c>
      <c r="N12" s="7">
        <f>ABS('Participações regionais'!N12-'Participações regionais'!$T12)</f>
        <v>1.449880334004628E-2</v>
      </c>
      <c r="O12" s="7">
        <f>ABS('Participações regionais'!O12-'Participações regionais'!$T12)</f>
        <v>6.2705137598852156E-3</v>
      </c>
      <c r="P12" s="7">
        <f>ABS('Participações regionais'!P12-'Participações regionais'!$T12)</f>
        <v>1.1104115811288243E-3</v>
      </c>
      <c r="Q12" s="7">
        <f>ABS('Participações regionais'!Q12-'Participações regionais'!$T12)</f>
        <v>8.0605086587487856E-3</v>
      </c>
      <c r="R12" s="7">
        <f>ABS('Participações regionais'!R12-'Participações regionais'!$T12)</f>
        <v>5.4000900276258493E-2</v>
      </c>
      <c r="T12" s="7">
        <f>ABS('Participações regionais'!T12-'Participações regionais'!$T12)</f>
        <v>0</v>
      </c>
    </row>
    <row r="13" spans="1:20" x14ac:dyDescent="0.35">
      <c r="A13" s="2" t="s">
        <v>5</v>
      </c>
      <c r="B13" s="6" t="s">
        <v>34</v>
      </c>
      <c r="C13" s="8" t="s">
        <v>52</v>
      </c>
      <c r="D13" s="7">
        <f>ABS('Participações regionais'!D13-'Participações regionais'!$T13)</f>
        <v>4.7771125797279608E-2</v>
      </c>
      <c r="E13" s="7">
        <f>ABS('Participações regionais'!E13-'Participações regionais'!$T13)</f>
        <v>2.073231414735837E-2</v>
      </c>
      <c r="F13" s="7">
        <f>ABS('Participações regionais'!F13-'Participações regionais'!$T13)</f>
        <v>2.073231414735837E-2</v>
      </c>
      <c r="G13" s="7">
        <f>ABS('Participações regionais'!G13-'Participações regionais'!$T13)</f>
        <v>2.073231414735837E-2</v>
      </c>
      <c r="H13" s="7">
        <f>ABS('Participações regionais'!H13-'Participações regionais'!$T13)</f>
        <v>0.12924669277365713</v>
      </c>
      <c r="I13" s="7">
        <f>ABS('Participações regionais'!I13-'Participações regionais'!$T13)</f>
        <v>7.5367258817755217E-4</v>
      </c>
      <c r="J13" s="7">
        <f>ABS('Participações regionais'!J13-'Participações regionais'!$T13)</f>
        <v>6.3983196198640555E-3</v>
      </c>
      <c r="K13" s="7">
        <f>ABS('Participações regionais'!K13-'Participações regionais'!$T13)</f>
        <v>1.3569188649326033E-2</v>
      </c>
      <c r="L13" s="7">
        <f>ABS('Participações regionais'!L13-'Participações regionais'!$T13)</f>
        <v>2.2260547986188949E-3</v>
      </c>
      <c r="M13" s="7">
        <f>ABS('Participações regionais'!M13-'Participações regionais'!$T13)</f>
        <v>1.0678286429614305E-3</v>
      </c>
      <c r="N13" s="7">
        <f>ABS('Participações regionais'!N13-'Participações regionais'!$T13)</f>
        <v>9.3920113416771419E-3</v>
      </c>
      <c r="O13" s="7">
        <f>ABS('Participações regionais'!O13-'Participações regionais'!$T13)</f>
        <v>1.4406348548589229E-3</v>
      </c>
      <c r="P13" s="7">
        <f>ABS('Participações regionais'!P13-'Participações regionais'!$T13)</f>
        <v>1.4255629931494797E-2</v>
      </c>
      <c r="Q13" s="7">
        <f>ABS('Participações regionais'!Q13-'Participações regionais'!$T13)</f>
        <v>6.4961195948876997E-3</v>
      </c>
      <c r="R13" s="7">
        <f>ABS('Participações regionais'!R13-'Participações regionais'!$T13)</f>
        <v>2.4945132613303563E-2</v>
      </c>
      <c r="T13" s="7">
        <f>ABS('Participações regionais'!T13-'Participações regionais'!$T13)</f>
        <v>0</v>
      </c>
    </row>
    <row r="14" spans="1:20" x14ac:dyDescent="0.35">
      <c r="A14" s="2" t="s">
        <v>14</v>
      </c>
      <c r="B14" s="6" t="s">
        <v>35</v>
      </c>
      <c r="C14" s="8" t="s">
        <v>53</v>
      </c>
      <c r="D14" s="7">
        <f>ABS('Participações regionais'!D14-'Participações regionais'!$T14)</f>
        <v>1.5571862670731396E-2</v>
      </c>
      <c r="E14" s="7">
        <f>ABS('Participações regionais'!E14-'Participações regionais'!$T14)</f>
        <v>1.4139871092159816E-2</v>
      </c>
      <c r="F14" s="7">
        <f>ABS('Participações regionais'!F14-'Participações regionais'!$T14)</f>
        <v>1.4139871092159816E-2</v>
      </c>
      <c r="G14" s="7">
        <f>ABS('Participações regionais'!G14-'Participações regionais'!$T14)</f>
        <v>1.4139871092159816E-2</v>
      </c>
      <c r="H14" s="7">
        <f>ABS('Participações regionais'!H14-'Participações regionais'!$T14)</f>
        <v>0.24990567309832407</v>
      </c>
      <c r="I14" s="7">
        <f>ABS('Participações regionais'!I14-'Participações regionais'!$T14)</f>
        <v>2.3687283364475977E-2</v>
      </c>
      <c r="J14" s="7">
        <f>ABS('Participações regionais'!J14-'Participações regionais'!$T14)</f>
        <v>3.2529654175488983E-3</v>
      </c>
      <c r="K14" s="7">
        <f>ABS('Participações regionais'!K14-'Participações regionais'!$T14)</f>
        <v>3.1957373904278955E-3</v>
      </c>
      <c r="L14" s="7">
        <f>ABS('Participações regionais'!L14-'Participações regionais'!$T14)</f>
        <v>5.6217244353990482E-3</v>
      </c>
      <c r="M14" s="7">
        <f>ABS('Participações regionais'!M14-'Participações regionais'!$T14)</f>
        <v>2.0334676848873558E-3</v>
      </c>
      <c r="N14" s="7">
        <f>ABS('Participações regionais'!N14-'Participações regionais'!$T14)</f>
        <v>1.8410528352095137E-3</v>
      </c>
      <c r="O14" s="7">
        <f>ABS('Participações regionais'!O14-'Participações regionais'!$T14)</f>
        <v>2.4898406595031501E-3</v>
      </c>
      <c r="P14" s="7">
        <f>ABS('Participações regionais'!P14-'Participações regionais'!$T14)</f>
        <v>6.5212859326335727E-3</v>
      </c>
      <c r="Q14" s="7">
        <f>ABS('Participações regionais'!Q14-'Participações regionais'!$T14)</f>
        <v>3.5410737162983215E-3</v>
      </c>
      <c r="R14" s="7">
        <f>ABS('Participações regionais'!R14-'Participações regionais'!$T14)</f>
        <v>1.0861571210409177E-2</v>
      </c>
      <c r="T14" s="7">
        <f>ABS('Participações regionais'!T14-'Participações regionais'!$T14)</f>
        <v>0</v>
      </c>
    </row>
    <row r="15" spans="1:20" x14ac:dyDescent="0.35">
      <c r="A15" s="2" t="s">
        <v>16</v>
      </c>
      <c r="B15" s="6" t="s">
        <v>36</v>
      </c>
      <c r="C15" s="8" t="s">
        <v>54</v>
      </c>
      <c r="D15" s="7">
        <f>ABS('Participações regionais'!D15-'Participações regionais'!$T15)</f>
        <v>5.3814856939269323E-2</v>
      </c>
      <c r="E15" s="7">
        <f>ABS('Participações regionais'!E15-'Participações regionais'!$T15)</f>
        <v>0.26734184362037328</v>
      </c>
      <c r="F15" s="7">
        <f>ABS('Participações regionais'!F15-'Participações regionais'!$T15)</f>
        <v>6.0273207141533308E-2</v>
      </c>
      <c r="G15" s="7">
        <f>ABS('Participações regionais'!G15-'Participações regionais'!$T15)</f>
        <v>6.0273207141533308E-2</v>
      </c>
      <c r="H15" s="7">
        <f>ABS('Participações regionais'!H15-'Participações regionais'!$T15)</f>
        <v>5.0437159926244424E-2</v>
      </c>
      <c r="I15" s="7">
        <f>ABS('Participações regionais'!I15-'Participações regionais'!$T15)</f>
        <v>1.4830962708808487E-2</v>
      </c>
      <c r="J15" s="7">
        <f>ABS('Participações regionais'!J15-'Participações regionais'!$T15)</f>
        <v>1.023334693873533E-2</v>
      </c>
      <c r="K15" s="7">
        <f>ABS('Participações regionais'!K15-'Participações regionais'!$T15)</f>
        <v>3.8412688134428677E-2</v>
      </c>
      <c r="L15" s="7">
        <f>ABS('Participações regionais'!L15-'Participações regionais'!$T15)</f>
        <v>8.9564520868102626E-2</v>
      </c>
      <c r="M15" s="7">
        <f>ABS('Participações regionais'!M15-'Participações regionais'!$T15)</f>
        <v>5.8679745909994308E-2</v>
      </c>
      <c r="N15" s="7">
        <f>ABS('Participações regionais'!N15-'Participações regionais'!$T15)</f>
        <v>1.1675092665059575E-2</v>
      </c>
      <c r="O15" s="7">
        <f>ABS('Participações regionais'!O15-'Participações regionais'!$T15)</f>
        <v>1.1788877115672891E-2</v>
      </c>
      <c r="P15" s="7">
        <f>ABS('Participações regionais'!P15-'Participações regionais'!$T15)</f>
        <v>1.5882414468633754E-2</v>
      </c>
      <c r="Q15" s="7">
        <f>ABS('Participações regionais'!Q15-'Participações regionais'!$T15)</f>
        <v>1.8751614035117561E-2</v>
      </c>
      <c r="R15" s="7">
        <f>ABS('Participações regionais'!R15-'Participações regionais'!$T15)</f>
        <v>4.5010103341562732E-2</v>
      </c>
      <c r="T15" s="7">
        <f>ABS('Participações regionais'!T15-'Participações regionais'!$T15)</f>
        <v>0</v>
      </c>
    </row>
    <row r="16" spans="1:20" x14ac:dyDescent="0.35">
      <c r="A16" s="2" t="s">
        <v>12</v>
      </c>
      <c r="B16" s="6" t="s">
        <v>37</v>
      </c>
      <c r="C16" s="8" t="s">
        <v>55</v>
      </c>
      <c r="D16" s="7">
        <f>ABS('Participações regionais'!D16-'Participações regionais'!$T16)</f>
        <v>7.3448401336431407E-2</v>
      </c>
      <c r="E16" s="7">
        <f>ABS('Participações regionais'!E16-'Participações regionais'!$T16)</f>
        <v>3.5765523562792167E-2</v>
      </c>
      <c r="F16" s="7">
        <f>ABS('Participações regionais'!F16-'Participações regionais'!$T16)</f>
        <v>3.5765523562792167E-2</v>
      </c>
      <c r="G16" s="7">
        <f>ABS('Participações regionais'!G16-'Participações regionais'!$T16)</f>
        <v>3.5765523562792167E-2</v>
      </c>
      <c r="H16" s="7">
        <f>ABS('Participações regionais'!H16-'Participações regionais'!$T16)</f>
        <v>3.1167718529709492E-2</v>
      </c>
      <c r="I16" s="7">
        <f>ABS('Participações regionais'!I16-'Participações regionais'!$T16)</f>
        <v>6.5850113953148243E-4</v>
      </c>
      <c r="J16" s="7">
        <f>ABS('Participações regionais'!J16-'Participações regionais'!$T16)</f>
        <v>1.7269442287219522E-3</v>
      </c>
      <c r="K16" s="7">
        <f>ABS('Participações regionais'!K16-'Participações regionais'!$T16)</f>
        <v>2.7351937182541058E-2</v>
      </c>
      <c r="L16" s="7">
        <f>ABS('Participações regionais'!L16-'Participações regionais'!$T16)</f>
        <v>3.3848704055991843E-2</v>
      </c>
      <c r="M16" s="7">
        <f>ABS('Participações regionais'!M16-'Participações regionais'!$T16)</f>
        <v>2.35355424408022E-2</v>
      </c>
      <c r="N16" s="7">
        <f>ABS('Participações regionais'!N16-'Participações regionais'!$T16)</f>
        <v>1.7784616462494032E-3</v>
      </c>
      <c r="O16" s="7">
        <f>ABS('Participações regionais'!O16-'Participações regionais'!$T16)</f>
        <v>1.9284897409772295E-3</v>
      </c>
      <c r="P16" s="7">
        <f>ABS('Participações regionais'!P16-'Participações regionais'!$T16)</f>
        <v>2.1916761392220062E-2</v>
      </c>
      <c r="Q16" s="7">
        <f>ABS('Participações regionais'!Q16-'Participações regionais'!$T16)</f>
        <v>3.028397611113412E-3</v>
      </c>
      <c r="R16" s="7">
        <f>ABS('Participações regionais'!R16-'Participações regionais'!$T16)</f>
        <v>4.4195914594764615E-2</v>
      </c>
      <c r="T16" s="7">
        <f>ABS('Participações regionais'!T16-'Participações regionais'!$T16)</f>
        <v>0</v>
      </c>
    </row>
    <row r="17" spans="1:20" x14ac:dyDescent="0.35">
      <c r="A17" s="2" t="s">
        <v>7</v>
      </c>
      <c r="B17" s="6" t="s">
        <v>38</v>
      </c>
      <c r="C17" s="8" t="s">
        <v>56</v>
      </c>
      <c r="D17" s="7">
        <f>ABS('Participações regionais'!D17-'Participações regionais'!$T17)</f>
        <v>6.4066197869772024E-2</v>
      </c>
      <c r="E17" s="7">
        <f>ABS('Participações regionais'!E17-'Participações regionais'!$T17)</f>
        <v>2.1201900591751095E-2</v>
      </c>
      <c r="F17" s="7">
        <f>ABS('Participações regionais'!F17-'Participações regionais'!$T17)</f>
        <v>2.1201900591751095E-2</v>
      </c>
      <c r="G17" s="7">
        <f>ABS('Participações regionais'!G17-'Participações regionais'!$T17)</f>
        <v>2.1201900591751095E-2</v>
      </c>
      <c r="H17" s="7">
        <f>ABS('Participações regionais'!H17-'Participações regionais'!$T17)</f>
        <v>7.4375048342267325E-2</v>
      </c>
      <c r="I17" s="7">
        <f>ABS('Participações regionais'!I17-'Participações regionais'!$T17)</f>
        <v>7.5095505810539483E-3</v>
      </c>
      <c r="J17" s="7">
        <f>ABS('Participações regionais'!J17-'Participações regionais'!$T17)</f>
        <v>1.2097740666658098E-2</v>
      </c>
      <c r="K17" s="7">
        <f>ABS('Participações regionais'!K17-'Participações regionais'!$T17)</f>
        <v>1.3463508128513067E-2</v>
      </c>
      <c r="L17" s="7">
        <f>ABS('Participações regionais'!L17-'Participações regionais'!$T17)</f>
        <v>1.2651656160862439E-2</v>
      </c>
      <c r="M17" s="7">
        <f>ABS('Participações regionais'!M17-'Participações regionais'!$T17)</f>
        <v>8.419705097697551E-4</v>
      </c>
      <c r="N17" s="7">
        <f>ABS('Participações regionais'!N17-'Participações regionais'!$T17)</f>
        <v>1.0935135091491232E-2</v>
      </c>
      <c r="O17" s="7">
        <f>ABS('Participações regionais'!O17-'Participações regionais'!$T17)</f>
        <v>3.4635413899772628E-3</v>
      </c>
      <c r="P17" s="7">
        <f>ABS('Participações regionais'!P17-'Participações regionais'!$T17)</f>
        <v>1.0152085307689351E-2</v>
      </c>
      <c r="Q17" s="7">
        <f>ABS('Participações regionais'!Q17-'Participações regionais'!$T17)</f>
        <v>3.7229605060240603E-3</v>
      </c>
      <c r="R17" s="7">
        <f>ABS('Participações regionais'!R17-'Participações regionais'!$T17)</f>
        <v>3.4107187604775407E-2</v>
      </c>
      <c r="T17" s="7">
        <f>ABS('Participações regionais'!T17-'Participações regionais'!$T17)</f>
        <v>0</v>
      </c>
    </row>
    <row r="18" spans="1:20" x14ac:dyDescent="0.35">
      <c r="A18" s="2" t="s">
        <v>9</v>
      </c>
      <c r="B18" s="6" t="s">
        <v>39</v>
      </c>
      <c r="C18" s="8" t="s">
        <v>57</v>
      </c>
      <c r="D18" s="7">
        <f>ABS('Participações regionais'!D18-'Participações regionais'!$T18)</f>
        <v>2.0548824919298509E-2</v>
      </c>
      <c r="E18" s="7">
        <f>ABS('Participações regionais'!E18-'Participações regionais'!$T18)</f>
        <v>1.0449585045201382E-2</v>
      </c>
      <c r="F18" s="7">
        <f>ABS('Participações regionais'!F18-'Participações regionais'!$T18)</f>
        <v>1.0449585045201382E-2</v>
      </c>
      <c r="G18" s="7">
        <f>ABS('Participações regionais'!G18-'Participações regionais'!$T18)</f>
        <v>1.0449585045201382E-2</v>
      </c>
      <c r="H18" s="7">
        <f>ABS('Participações regionais'!H18-'Participações regionais'!$T18)</f>
        <v>4.0325669075995905E-2</v>
      </c>
      <c r="I18" s="7">
        <f>ABS('Participações regionais'!I18-'Participações regionais'!$T18)</f>
        <v>3.175524102018522E-3</v>
      </c>
      <c r="J18" s="7">
        <f>ABS('Participações regionais'!J18-'Participações regionais'!$T18)</f>
        <v>4.9987227167479593E-3</v>
      </c>
      <c r="K18" s="7">
        <f>ABS('Participações regionais'!K18-'Participações regionais'!$T18)</f>
        <v>2.6420428722234209E-3</v>
      </c>
      <c r="L18" s="7">
        <f>ABS('Participações regionais'!L18-'Participações regionais'!$T18)</f>
        <v>1.5345109354160912E-3</v>
      </c>
      <c r="M18" s="7">
        <f>ABS('Participações regionais'!M18-'Participações regionais'!$T18)</f>
        <v>3.0084860521193265E-3</v>
      </c>
      <c r="N18" s="7">
        <f>ABS('Participações regionais'!N18-'Participações regionais'!$T18)</f>
        <v>1.6355029621982035E-3</v>
      </c>
      <c r="O18" s="7">
        <f>ABS('Participações regionais'!O18-'Participações regionais'!$T18)</f>
        <v>1.7455369060181275E-3</v>
      </c>
      <c r="P18" s="7">
        <f>ABS('Participações regionais'!P18-'Participações regionais'!$T18)</f>
        <v>1.9801899751737961E-2</v>
      </c>
      <c r="Q18" s="7">
        <f>ABS('Participações regionais'!Q18-'Participações regionais'!$T18)</f>
        <v>7.2959309261061943E-4</v>
      </c>
      <c r="R18" s="7">
        <f>ABS('Participações regionais'!R18-'Participações regionais'!$T18)</f>
        <v>1.1123402997834726E-2</v>
      </c>
      <c r="T18" s="7">
        <f>ABS('Participações regionais'!T18-'Participações regionais'!$T18)</f>
        <v>0</v>
      </c>
    </row>
    <row r="19" spans="1:20" x14ac:dyDescent="0.35">
      <c r="A19" s="2" t="s">
        <v>15</v>
      </c>
      <c r="B19" s="6" t="s">
        <v>40</v>
      </c>
      <c r="C19" s="8" t="s">
        <v>58</v>
      </c>
      <c r="D19" s="7">
        <f>ABS('Participações regionais'!D19-'Participações regionais'!$T19)</f>
        <v>1.3928500005796797E-2</v>
      </c>
      <c r="E19" s="7">
        <f>ABS('Participações regionais'!E19-'Participações regionais'!$T19)</f>
        <v>1.0465915353421812E-2</v>
      </c>
      <c r="F19" s="7">
        <f>ABS('Participações regionais'!F19-'Participações regionais'!$T19)</f>
        <v>1.0465915353421812E-2</v>
      </c>
      <c r="G19" s="7">
        <f>ABS('Participações regionais'!G19-'Participações regionais'!$T19)</f>
        <v>1.0465915353421812E-2</v>
      </c>
      <c r="H19" s="7">
        <f>ABS('Participações regionais'!H19-'Participações regionais'!$T19)</f>
        <v>9.2744354072399112E-3</v>
      </c>
      <c r="I19" s="7">
        <f>ABS('Participações regionais'!I19-'Participações regionais'!$T19)</f>
        <v>1.3682452942309249E-3</v>
      </c>
      <c r="J19" s="7">
        <f>ABS('Participações regionais'!J19-'Participações regionais'!$T19)</f>
        <v>3.7246240547532975E-3</v>
      </c>
      <c r="K19" s="7">
        <f>ABS('Participações regionais'!K19-'Participações regionais'!$T19)</f>
        <v>7.1453342815490963E-3</v>
      </c>
      <c r="L19" s="7">
        <f>ABS('Participações regionais'!L19-'Participações regionais'!$T19)</f>
        <v>2.4663776841160074E-3</v>
      </c>
      <c r="M19" s="7">
        <f>ABS('Participações regionais'!M19-'Participações regionais'!$T19)</f>
        <v>3.8864820832772984E-3</v>
      </c>
      <c r="N19" s="7">
        <f>ABS('Participações regionais'!N19-'Participações regionais'!$T19)</f>
        <v>4.69352230244583E-3</v>
      </c>
      <c r="O19" s="7">
        <f>ABS('Participações regionais'!O19-'Participações regionais'!$T19)</f>
        <v>6.2055914768683468E-4</v>
      </c>
      <c r="P19" s="7">
        <f>ABS('Participações regionais'!P19-'Participações regionais'!$T19)</f>
        <v>2.4857074515022601E-2</v>
      </c>
      <c r="Q19" s="7">
        <f>ABS('Participações regionais'!Q19-'Participações regionais'!$T19)</f>
        <v>8.7827132262039385E-4</v>
      </c>
      <c r="R19" s="7">
        <f>ABS('Participações regionais'!R19-'Participações regionais'!$T19)</f>
        <v>8.5351807965306226E-3</v>
      </c>
      <c r="T19" s="7">
        <f>ABS('Participações regionais'!T19-'Participações regionais'!$T19)</f>
        <v>0</v>
      </c>
    </row>
    <row r="20" spans="1:20" x14ac:dyDescent="0.35">
      <c r="A20" s="2" t="s">
        <v>1</v>
      </c>
      <c r="B20" s="6" t="s">
        <v>41</v>
      </c>
      <c r="C20" s="8" t="s">
        <v>59</v>
      </c>
      <c r="D20" s="7">
        <f>ABS('Participações regionais'!D20-'Participações regionais'!$T20)</f>
        <v>5.6485226162317388E-4</v>
      </c>
      <c r="E20" s="7">
        <f>ABS('Participações regionais'!E20-'Participações regionais'!$T20)</f>
        <v>2.8582461498671195E-2</v>
      </c>
      <c r="F20" s="7">
        <f>ABS('Participações regionais'!F20-'Participações regionais'!$T20)</f>
        <v>1.4405034438464342E-2</v>
      </c>
      <c r="G20" s="7">
        <f>ABS('Participações regionais'!G20-'Participações regionais'!$T20)</f>
        <v>1.4405034438464342E-2</v>
      </c>
      <c r="H20" s="7">
        <f>ABS('Participações regionais'!H20-'Participações regionais'!$T20)</f>
        <v>1.2266241209203886E-2</v>
      </c>
      <c r="I20" s="7">
        <f>ABS('Participações regionais'!I20-'Participações regionais'!$T20)</f>
        <v>1.9259455222108979E-3</v>
      </c>
      <c r="J20" s="7">
        <f>ABS('Participações regionais'!J20-'Participações regionais'!$T20)</f>
        <v>1.2239923655066629E-2</v>
      </c>
      <c r="K20" s="7">
        <f>ABS('Participações regionais'!K20-'Participações regionais'!$T20)</f>
        <v>1.1400837475635885E-2</v>
      </c>
      <c r="L20" s="7">
        <f>ABS('Participações regionais'!L20-'Participações regionais'!$T20)</f>
        <v>1.5996250354201633E-2</v>
      </c>
      <c r="M20" s="7">
        <f>ABS('Participações regionais'!M20-'Participações regionais'!$T20)</f>
        <v>7.8382507236519107E-3</v>
      </c>
      <c r="N20" s="7">
        <f>ABS('Participações regionais'!N20-'Participações regionais'!$T20)</f>
        <v>1.1519607989172731E-3</v>
      </c>
      <c r="O20" s="7">
        <f>ABS('Participações regionais'!O20-'Participações regionais'!$T20)</f>
        <v>5.5506196635312158E-3</v>
      </c>
      <c r="P20" s="7">
        <f>ABS('Participações regionais'!P20-'Participações regionais'!$T20)</f>
        <v>1.8509634839841301E-2</v>
      </c>
      <c r="Q20" s="7">
        <f>ABS('Participações regionais'!Q20-'Participações regionais'!$T20)</f>
        <v>4.7251815754702949E-3</v>
      </c>
      <c r="R20" s="7">
        <f>ABS('Participações regionais'!R20-'Participações regionais'!$T20)</f>
        <v>6.2943040866682877E-3</v>
      </c>
      <c r="T20" s="7">
        <f>ABS('Participações regionais'!T20-'Participações regionais'!$T20)</f>
        <v>0</v>
      </c>
    </row>
    <row r="21" spans="1:20" x14ac:dyDescent="0.35">
      <c r="A21" s="2" t="s">
        <v>3</v>
      </c>
      <c r="B21" s="6" t="s">
        <v>42</v>
      </c>
      <c r="C21" s="8" t="s">
        <v>60</v>
      </c>
      <c r="D21" s="7">
        <f>ABS('Participações regionais'!D21-'Participações regionais'!$T21)</f>
        <v>0.10415541965361058</v>
      </c>
      <c r="E21" s="7">
        <f>ABS('Participações regionais'!E21-'Participações regionais'!$T21)</f>
        <v>4.0754198833579468E-2</v>
      </c>
      <c r="F21" s="7">
        <f>ABS('Participações regionais'!F21-'Participações regionais'!$T21)</f>
        <v>4.0754198833579468E-2</v>
      </c>
      <c r="G21" s="7">
        <f>ABS('Participações regionais'!G21-'Participações regionais'!$T21)</f>
        <v>4.0754198833579468E-2</v>
      </c>
      <c r="H21" s="7">
        <f>ABS('Participações regionais'!H21-'Participações regionais'!$T21)</f>
        <v>3.5618693444045162E-2</v>
      </c>
      <c r="I21" s="7">
        <f>ABS('Participações regionais'!I21-'Participações regionais'!$T21)</f>
        <v>1.5415089591945541E-3</v>
      </c>
      <c r="J21" s="7">
        <f>ABS('Participações regionais'!J21-'Participações regionais'!$T21)</f>
        <v>5.6357343521310499E-3</v>
      </c>
      <c r="K21" s="7">
        <f>ABS('Participações regionais'!K21-'Participações regionais'!$T21)</f>
        <v>2.2116165296977387E-2</v>
      </c>
      <c r="L21" s="7">
        <f>ABS('Participações regionais'!L21-'Participações regionais'!$T21)</f>
        <v>3.3595876751405733E-2</v>
      </c>
      <c r="M21" s="7">
        <f>ABS('Participações regionais'!M21-'Participações regionais'!$T21)</f>
        <v>1.0348733291780585E-2</v>
      </c>
      <c r="N21" s="7">
        <f>ABS('Participações regionais'!N21-'Participações regionais'!$T21)</f>
        <v>2.5372596595683861E-4</v>
      </c>
      <c r="O21" s="7">
        <f>ABS('Participações regionais'!O21-'Participações regionais'!$T21)</f>
        <v>1.8004116022296353E-2</v>
      </c>
      <c r="P21" s="7">
        <f>ABS('Participações regionais'!P21-'Participações regionais'!$T21)</f>
        <v>2.3881002165257896E-2</v>
      </c>
      <c r="Q21" s="7">
        <f>ABS('Participações regionais'!Q21-'Participações regionais'!$T21)</f>
        <v>1.1988631359788685E-3</v>
      </c>
      <c r="R21" s="7">
        <f>ABS('Participações regionais'!R21-'Participações regionais'!$T21)</f>
        <v>5.9166685817859187E-2</v>
      </c>
      <c r="T21" s="7">
        <f>ABS('Participações regionais'!T21-'Participações regionais'!$T21)</f>
        <v>0</v>
      </c>
    </row>
    <row r="22" spans="1:20" x14ac:dyDescent="0.35">
      <c r="A22" s="2" t="s">
        <v>11</v>
      </c>
      <c r="B22" s="6" t="s">
        <v>43</v>
      </c>
      <c r="C22" s="8" t="s">
        <v>61</v>
      </c>
      <c r="D22" s="7">
        <f>ABS('Participações regionais'!D22-'Participações regionais'!$T22)</f>
        <v>2.8081215375876413E-2</v>
      </c>
      <c r="E22" s="7">
        <f>ABS('Participações regionais'!E22-'Participações regionais'!$T22)</f>
        <v>1.2506511014842882E-2</v>
      </c>
      <c r="F22" s="7">
        <f>ABS('Participações regionais'!F22-'Participações regionais'!$T22)</f>
        <v>1.2506511014842882E-2</v>
      </c>
      <c r="G22" s="7">
        <f>ABS('Participações regionais'!G22-'Participações regionais'!$T22)</f>
        <v>1.2506511014842882E-2</v>
      </c>
      <c r="H22" s="7">
        <f>ABS('Participações regionais'!H22-'Participações regionais'!$T22)</f>
        <v>1.1453792450971079E-2</v>
      </c>
      <c r="I22" s="7">
        <f>ABS('Participações regionais'!I22-'Participações regionais'!$T22)</f>
        <v>4.4683680398130837E-3</v>
      </c>
      <c r="J22" s="7">
        <f>ABS('Participações regionais'!J22-'Participações regionais'!$T22)</f>
        <v>1.0709811766889538E-4</v>
      </c>
      <c r="K22" s="7">
        <f>ABS('Participações regionais'!K22-'Participações regionais'!$T22)</f>
        <v>1.0289274864708747E-2</v>
      </c>
      <c r="L22" s="7">
        <f>ABS('Participações regionais'!L22-'Participações regionais'!$T22)</f>
        <v>9.26952114824936E-4</v>
      </c>
      <c r="M22" s="7">
        <f>ABS('Participações regionais'!M22-'Participações regionais'!$T22)</f>
        <v>6.0311748413542816E-4</v>
      </c>
      <c r="N22" s="7">
        <f>ABS('Participações regionais'!N22-'Participações regionais'!$T22)</f>
        <v>3.4283046741566698E-3</v>
      </c>
      <c r="O22" s="7">
        <f>ABS('Participações regionais'!O22-'Participações regionais'!$T22)</f>
        <v>1.4101027787817869E-2</v>
      </c>
      <c r="P22" s="7">
        <f>ABS('Participações regionais'!P22-'Participações regionais'!$T22)</f>
        <v>1.5663108063867105E-2</v>
      </c>
      <c r="Q22" s="7">
        <f>ABS('Participações regionais'!Q22-'Participações regionais'!$T22)</f>
        <v>3.402518082571155E-4</v>
      </c>
      <c r="R22" s="7">
        <f>ABS('Participações regionais'!R22-'Participações regionais'!$T22)</f>
        <v>1.5719993325109857E-2</v>
      </c>
      <c r="T22" s="7">
        <f>ABS('Participações regionais'!T22-'Participações regionais'!$T22)</f>
        <v>0</v>
      </c>
    </row>
    <row r="23" spans="1:20" x14ac:dyDescent="0.35">
      <c r="A23" s="2" t="s">
        <v>17</v>
      </c>
      <c r="B23" s="6" t="s">
        <v>44</v>
      </c>
      <c r="C23" s="8" t="s">
        <v>62</v>
      </c>
      <c r="D23" s="7">
        <f>ABS('Participações regionais'!D23-'Participações regionais'!$T23)</f>
        <v>1.1230855694224166E-3</v>
      </c>
      <c r="E23" s="7">
        <f>ABS('Participações regionais'!E23-'Participações regionais'!$T23)</f>
        <v>8.3987151648060292E-3</v>
      </c>
      <c r="F23" s="7">
        <f>ABS('Participações regionais'!F23-'Participações regionais'!$T23)</f>
        <v>8.3987151648060292E-3</v>
      </c>
      <c r="G23" s="7">
        <f>ABS('Participações regionais'!G23-'Participações regionais'!$T23)</f>
        <v>8.3987151648060292E-3</v>
      </c>
      <c r="H23" s="7">
        <f>ABS('Participações regionais'!H23-'Participações regionais'!$T23)</f>
        <v>9.9978718001447003E-2</v>
      </c>
      <c r="I23" s="7">
        <f>ABS('Participações regionais'!I23-'Participações regionais'!$T23)</f>
        <v>7.127431722323772E-3</v>
      </c>
      <c r="J23" s="7">
        <f>ABS('Participações regionais'!J23-'Participações regionais'!$T23)</f>
        <v>4.2751609619191781E-3</v>
      </c>
      <c r="K23" s="7">
        <f>ABS('Participações regionais'!K23-'Participações regionais'!$T23)</f>
        <v>1.9119526699537242E-3</v>
      </c>
      <c r="L23" s="7">
        <f>ABS('Participações regionais'!L23-'Participações regionais'!$T23)</f>
        <v>1.3649791007725384E-3</v>
      </c>
      <c r="M23" s="7">
        <f>ABS('Participações regionais'!M23-'Participações regionais'!$T23)</f>
        <v>1.9351187552806293E-3</v>
      </c>
      <c r="N23" s="7">
        <f>ABS('Participações regionais'!N23-'Participações regionais'!$T23)</f>
        <v>3.827681924715054E-3</v>
      </c>
      <c r="O23" s="7">
        <f>ABS('Participações regionais'!O23-'Participações regionais'!$T23)</f>
        <v>3.7964067864134799E-3</v>
      </c>
      <c r="P23" s="7">
        <f>ABS('Participações regionais'!P23-'Participações regionais'!$T23)</f>
        <v>1.1809986862077815E-2</v>
      </c>
      <c r="Q23" s="7">
        <f>ABS('Participações regionais'!Q23-'Participações regionais'!$T23)</f>
        <v>4.7926439500117317E-3</v>
      </c>
      <c r="R23" s="7">
        <f>ABS('Participações regionais'!R23-'Participações regionais'!$T23)</f>
        <v>2.9104068385577535E-3</v>
      </c>
      <c r="T23" s="7">
        <f>ABS('Participações regionais'!T23-'Participações regionais'!$T23)</f>
        <v>0</v>
      </c>
    </row>
    <row r="24" spans="1:20" x14ac:dyDescent="0.35">
      <c r="A24" s="2" t="s">
        <v>6</v>
      </c>
      <c r="B24" s="6" t="s">
        <v>45</v>
      </c>
      <c r="C24" s="8" t="s">
        <v>63</v>
      </c>
      <c r="D24" s="7">
        <f>ABS('Participações regionais'!D24-'Participações regionais'!$T24)</f>
        <v>4.8113914957386133E-3</v>
      </c>
      <c r="E24" s="7">
        <f>ABS('Participações regionais'!E24-'Participações regionais'!$T24)</f>
        <v>3.1358570804517705E-2</v>
      </c>
      <c r="F24" s="7">
        <f>ABS('Participações regionais'!F24-'Participações regionais'!$T24)</f>
        <v>9.3728403956046622E-3</v>
      </c>
      <c r="G24" s="7">
        <f>ABS('Participações regionais'!G24-'Participações regionais'!$T24)</f>
        <v>9.3728403956046622E-3</v>
      </c>
      <c r="H24" s="7">
        <f>ABS('Participações regionais'!H24-'Participações regionais'!$T24)</f>
        <v>7.3527948877441943E-3</v>
      </c>
      <c r="I24" s="7">
        <f>ABS('Participações regionais'!I24-'Participações regionais'!$T24)</f>
        <v>6.0514288872788799E-3</v>
      </c>
      <c r="J24" s="7">
        <f>ABS('Participações regionais'!J24-'Participações regionais'!$T24)</f>
        <v>5.8434914089797764E-3</v>
      </c>
      <c r="K24" s="7">
        <f>ABS('Participações regionais'!K24-'Participações regionais'!$T24)</f>
        <v>8.3462332167232086E-3</v>
      </c>
      <c r="L24" s="7">
        <f>ABS('Participações regionais'!L24-'Participações regionais'!$T24)</f>
        <v>5.6118236215260339E-4</v>
      </c>
      <c r="M24" s="7">
        <f>ABS('Participações regionais'!M24-'Participações regionais'!$T24)</f>
        <v>2.7643367874869949E-3</v>
      </c>
      <c r="N24" s="7">
        <f>ABS('Participações regionais'!N24-'Participações regionais'!$T24)</f>
        <v>4.3095625243227444E-4</v>
      </c>
      <c r="O24" s="7">
        <f>ABS('Participações regionais'!O24-'Participações regionais'!$T24)</f>
        <v>9.4741662562800363E-3</v>
      </c>
      <c r="P24" s="7">
        <f>ABS('Participações regionais'!P24-'Participações regionais'!$T24)</f>
        <v>1.0755679732915467E-2</v>
      </c>
      <c r="Q24" s="7">
        <f>ABS('Participações regionais'!Q24-'Participações regionais'!$T24)</f>
        <v>5.4382442140529664E-3</v>
      </c>
      <c r="R24" s="7">
        <f>ABS('Participações regionais'!R24-'Participações regionais'!$T24)</f>
        <v>4.9257981810099001E-3</v>
      </c>
      <c r="T24" s="7">
        <f>ABS('Participações regionais'!T24-'Participações regionais'!$T24)</f>
        <v>0</v>
      </c>
    </row>
    <row r="25" spans="1:20" x14ac:dyDescent="0.35"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T25" s="9"/>
    </row>
    <row r="26" spans="1:20" x14ac:dyDescent="0.35">
      <c r="A26" s="2" t="s">
        <v>23</v>
      </c>
      <c r="B26" s="8" t="s">
        <v>22</v>
      </c>
      <c r="C26" s="8"/>
      <c r="D26" s="7">
        <f>SUM(D7:D24)</f>
        <v>1.2137856816572319</v>
      </c>
      <c r="E26" s="7">
        <f t="shared" ref="E26:R26" si="0">SUM(E7:E24)</f>
        <v>1.4535497160101811</v>
      </c>
      <c r="F26" s="7">
        <f t="shared" si="0"/>
        <v>0.73593765685647783</v>
      </c>
      <c r="G26" s="7">
        <f t="shared" si="0"/>
        <v>1.2082291376438186</v>
      </c>
      <c r="H26" s="7">
        <f t="shared" si="0"/>
        <v>1.5650720198030581</v>
      </c>
      <c r="I26" s="7">
        <f t="shared" si="0"/>
        <v>0.29928788240444243</v>
      </c>
      <c r="J26" s="7">
        <f t="shared" si="0"/>
        <v>0.4493238536314208</v>
      </c>
      <c r="K26" s="7">
        <f t="shared" si="0"/>
        <v>0.40275303886173486</v>
      </c>
      <c r="L26" s="7">
        <f t="shared" si="0"/>
        <v>0.46397091802860813</v>
      </c>
      <c r="M26" s="7">
        <f t="shared" si="0"/>
        <v>0.44530458337982254</v>
      </c>
      <c r="N26" s="7">
        <f t="shared" si="0"/>
        <v>0.50377167932044875</v>
      </c>
      <c r="O26" s="7">
        <f t="shared" si="0"/>
        <v>0.44241241554990052</v>
      </c>
      <c r="P26" s="7">
        <f t="shared" si="0"/>
        <v>0.50590549397763318</v>
      </c>
      <c r="Q26" s="7">
        <f t="shared" si="0"/>
        <v>0.39597113017086505</v>
      </c>
      <c r="R26" s="7">
        <f t="shared" si="0"/>
        <v>0.71711065926583095</v>
      </c>
      <c r="T26" s="7">
        <f t="shared" ref="T26" si="1">SUM(T7:T24)</f>
        <v>0</v>
      </c>
    </row>
    <row r="27" spans="1:20" x14ac:dyDescent="0.35">
      <c r="T27" s="9"/>
    </row>
    <row r="28" spans="1:20" ht="13.15" thickBot="1" x14ac:dyDescent="0.4">
      <c r="B28" s="12" t="s">
        <v>24</v>
      </c>
      <c r="C28" s="13"/>
      <c r="D28" s="14">
        <f>+D26/2</f>
        <v>0.60689284082861594</v>
      </c>
      <c r="E28" s="14">
        <f t="shared" ref="E28:T28" si="2">+E26/2</f>
        <v>0.72677485800509056</v>
      </c>
      <c r="F28" s="14">
        <f t="shared" si="2"/>
        <v>0.36796882842823891</v>
      </c>
      <c r="G28" s="14">
        <f t="shared" si="2"/>
        <v>0.60411456882190928</v>
      </c>
      <c r="H28" s="14">
        <f t="shared" si="2"/>
        <v>0.78253600990152905</v>
      </c>
      <c r="I28" s="14">
        <f t="shared" si="2"/>
        <v>0.14964394120222121</v>
      </c>
      <c r="J28" s="14">
        <f t="shared" si="2"/>
        <v>0.2246619268157104</v>
      </c>
      <c r="K28" s="14">
        <f t="shared" si="2"/>
        <v>0.20137651943086743</v>
      </c>
      <c r="L28" s="14">
        <f t="shared" si="2"/>
        <v>0.23198545901430406</v>
      </c>
      <c r="M28" s="14">
        <f t="shared" si="2"/>
        <v>0.22265229168991127</v>
      </c>
      <c r="N28" s="14">
        <f t="shared" si="2"/>
        <v>0.25188583966022438</v>
      </c>
      <c r="O28" s="14">
        <f t="shared" si="2"/>
        <v>0.22120620777495026</v>
      </c>
      <c r="P28" s="14">
        <f t="shared" si="2"/>
        <v>0.25295274698881659</v>
      </c>
      <c r="Q28" s="14">
        <f t="shared" si="2"/>
        <v>0.19798556508543252</v>
      </c>
      <c r="R28" s="14">
        <f t="shared" si="2"/>
        <v>0.35855532963291548</v>
      </c>
      <c r="S28" s="13"/>
      <c r="T28" s="14">
        <f t="shared" si="2"/>
        <v>0</v>
      </c>
    </row>
    <row r="29" spans="1:20" x14ac:dyDescent="0.35">
      <c r="T29" s="9"/>
    </row>
    <row r="30" spans="1:20" x14ac:dyDescent="0.35">
      <c r="T30" s="9"/>
    </row>
    <row r="31" spans="1:20" x14ac:dyDescent="0.35">
      <c r="T31" s="9"/>
    </row>
    <row r="32" spans="1:20" x14ac:dyDescent="0.35">
      <c r="T32" s="9"/>
    </row>
    <row r="33" spans="20:20" x14ac:dyDescent="0.35">
      <c r="T33" s="9"/>
    </row>
    <row r="34" spans="20:20" x14ac:dyDescent="0.35">
      <c r="T34" s="9"/>
    </row>
    <row r="35" spans="20:20" x14ac:dyDescent="0.35">
      <c r="T35" s="9"/>
    </row>
    <row r="36" spans="20:20" x14ac:dyDescent="0.35">
      <c r="T36" s="9"/>
    </row>
    <row r="37" spans="20:20" x14ac:dyDescent="0.35">
      <c r="T37" s="9"/>
    </row>
    <row r="38" spans="20:20" x14ac:dyDescent="0.35">
      <c r="T38" s="9"/>
    </row>
    <row r="39" spans="20:20" x14ac:dyDescent="0.35">
      <c r="T39" s="9"/>
    </row>
    <row r="40" spans="20:20" x14ac:dyDescent="0.35">
      <c r="T40" s="9"/>
    </row>
    <row r="41" spans="20:20" x14ac:dyDescent="0.35">
      <c r="T41" s="9"/>
    </row>
    <row r="42" spans="20:20" x14ac:dyDescent="0.35">
      <c r="T42" s="9"/>
    </row>
    <row r="43" spans="20:20" x14ac:dyDescent="0.35">
      <c r="T43" s="9"/>
    </row>
  </sheetData>
  <mergeCells count="1">
    <mergeCell ref="D4:R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1"/>
  <sheetViews>
    <sheetView topLeftCell="B1" workbookViewId="0">
      <selection activeCell="B1" sqref="B1"/>
    </sheetView>
  </sheetViews>
  <sheetFormatPr defaultRowHeight="12.75" x14ac:dyDescent="0.35"/>
  <cols>
    <col min="1" max="1" width="27.59765625" style="2" hidden="1" customWidth="1"/>
    <col min="2" max="2" width="6.59765625" style="2" customWidth="1"/>
    <col min="3" max="3" width="17.86328125" style="2" bestFit="1" customWidth="1"/>
    <col min="4" max="107" width="11.73046875" style="2" customWidth="1"/>
    <col min="108" max="16384" width="9.06640625" style="2"/>
  </cols>
  <sheetData>
    <row r="1" spans="1:107" ht="13.15" x14ac:dyDescent="0.35">
      <c r="B1" s="4" t="s">
        <v>26</v>
      </c>
      <c r="C1" s="4"/>
    </row>
    <row r="2" spans="1:107" x14ac:dyDescent="0.35">
      <c r="B2" s="5" t="s">
        <v>190</v>
      </c>
      <c r="C2" s="8"/>
    </row>
    <row r="4" spans="1:107" s="6" customFormat="1" x14ac:dyDescent="0.35">
      <c r="B4" s="6" t="s">
        <v>27</v>
      </c>
      <c r="D4" s="17">
        <v>2012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s="6" customFormat="1" ht="12.75" hidden="1" customHeight="1" x14ac:dyDescent="0.35">
      <c r="D5" s="6" t="s">
        <v>18</v>
      </c>
      <c r="E5" s="6" t="s">
        <v>19</v>
      </c>
      <c r="F5" s="6" t="s">
        <v>20</v>
      </c>
      <c r="Q5" s="6" t="s">
        <v>21</v>
      </c>
      <c r="R5" s="6" t="s">
        <v>22</v>
      </c>
      <c r="S5" s="6" t="s">
        <v>22</v>
      </c>
      <c r="T5" s="6" t="s">
        <v>22</v>
      </c>
      <c r="U5" s="6" t="s">
        <v>22</v>
      </c>
      <c r="V5" s="6" t="s">
        <v>22</v>
      </c>
      <c r="W5" s="6" t="s">
        <v>22</v>
      </c>
      <c r="X5" s="6" t="s">
        <v>22</v>
      </c>
      <c r="Y5" s="6" t="s">
        <v>22</v>
      </c>
      <c r="Z5" s="6" t="s">
        <v>22</v>
      </c>
      <c r="AA5" s="6" t="s">
        <v>22</v>
      </c>
      <c r="AB5" s="6" t="s">
        <v>22</v>
      </c>
      <c r="AC5" s="6" t="s">
        <v>22</v>
      </c>
      <c r="AD5" s="6" t="s">
        <v>22</v>
      </c>
      <c r="AF5" s="6" t="s">
        <v>22</v>
      </c>
      <c r="AG5" s="6" t="s">
        <v>22</v>
      </c>
      <c r="AH5" s="6" t="s">
        <v>22</v>
      </c>
      <c r="AI5" s="6" t="s">
        <v>22</v>
      </c>
      <c r="AJ5" s="6" t="s">
        <v>22</v>
      </c>
      <c r="AK5" s="6" t="s">
        <v>22</v>
      </c>
      <c r="AL5" s="6" t="s">
        <v>22</v>
      </c>
      <c r="AM5" s="6" t="s">
        <v>22</v>
      </c>
      <c r="AN5" s="6" t="s">
        <v>22</v>
      </c>
      <c r="AO5" s="6" t="s">
        <v>22</v>
      </c>
      <c r="AQ5" s="6" t="s">
        <v>22</v>
      </c>
      <c r="AR5" s="6" t="s">
        <v>22</v>
      </c>
      <c r="AS5" s="6" t="s">
        <v>22</v>
      </c>
      <c r="AT5" s="6" t="s">
        <v>22</v>
      </c>
      <c r="AU5" s="6" t="s">
        <v>22</v>
      </c>
      <c r="AV5" s="6" t="s">
        <v>22</v>
      </c>
      <c r="AW5" s="6" t="s">
        <v>22</v>
      </c>
      <c r="AX5" s="6" t="s">
        <v>22</v>
      </c>
      <c r="AY5" s="6" t="s">
        <v>22</v>
      </c>
      <c r="AZ5" s="6" t="s">
        <v>22</v>
      </c>
      <c r="BA5" s="6" t="s">
        <v>22</v>
      </c>
      <c r="BB5" s="6" t="s">
        <v>22</v>
      </c>
      <c r="BC5" s="6" t="s">
        <v>22</v>
      </c>
      <c r="BD5" s="6" t="s">
        <v>22</v>
      </c>
      <c r="BE5" s="6" t="s">
        <v>22</v>
      </c>
      <c r="BF5" s="6" t="s">
        <v>22</v>
      </c>
      <c r="BG5" s="6" t="s">
        <v>22</v>
      </c>
      <c r="BH5" s="6" t="s">
        <v>22</v>
      </c>
      <c r="BI5" s="6" t="s">
        <v>22</v>
      </c>
      <c r="BJ5" s="6" t="s">
        <v>22</v>
      </c>
      <c r="BK5" s="6" t="s">
        <v>22</v>
      </c>
      <c r="BL5" s="6" t="s">
        <v>22</v>
      </c>
      <c r="BM5" s="6" t="s">
        <v>22</v>
      </c>
      <c r="BN5" s="6" t="s">
        <v>22</v>
      </c>
      <c r="BO5" s="6" t="s">
        <v>22</v>
      </c>
      <c r="BP5" s="6" t="s">
        <v>22</v>
      </c>
      <c r="BQ5" s="6" t="s">
        <v>22</v>
      </c>
      <c r="BR5" s="6" t="s">
        <v>22</v>
      </c>
      <c r="BS5" s="6" t="s">
        <v>22</v>
      </c>
      <c r="BT5" s="6" t="s">
        <v>22</v>
      </c>
      <c r="BU5" s="6" t="s">
        <v>22</v>
      </c>
      <c r="BV5" s="6" t="s">
        <v>22</v>
      </c>
      <c r="BW5" s="6" t="s">
        <v>22</v>
      </c>
      <c r="BX5" s="6" t="s">
        <v>22</v>
      </c>
      <c r="BY5" s="6" t="s">
        <v>22</v>
      </c>
      <c r="BZ5" s="6" t="s">
        <v>22</v>
      </c>
      <c r="CA5" s="6" t="s">
        <v>22</v>
      </c>
      <c r="CB5" s="6" t="s">
        <v>22</v>
      </c>
      <c r="CC5" s="6" t="s">
        <v>22</v>
      </c>
      <c r="CD5" s="6" t="s">
        <v>22</v>
      </c>
      <c r="CE5" s="6" t="s">
        <v>22</v>
      </c>
      <c r="CF5" s="6" t="s">
        <v>22</v>
      </c>
      <c r="CG5" s="6" t="s">
        <v>22</v>
      </c>
      <c r="CH5" s="6" t="s">
        <v>22</v>
      </c>
      <c r="CI5" s="6" t="s">
        <v>22</v>
      </c>
      <c r="CJ5" s="6" t="s">
        <v>22</v>
      </c>
      <c r="CK5" s="6" t="s">
        <v>22</v>
      </c>
      <c r="CL5" s="6" t="s">
        <v>22</v>
      </c>
      <c r="CM5" s="6" t="s">
        <v>22</v>
      </c>
      <c r="CN5" s="6" t="s">
        <v>22</v>
      </c>
      <c r="CO5" s="6" t="s">
        <v>22</v>
      </c>
      <c r="CP5" s="6" t="s">
        <v>22</v>
      </c>
      <c r="CQ5" s="6" t="s">
        <v>22</v>
      </c>
      <c r="CR5" s="6" t="s">
        <v>22</v>
      </c>
      <c r="CS5" s="6" t="s">
        <v>22</v>
      </c>
      <c r="CT5" s="6" t="s">
        <v>22</v>
      </c>
      <c r="CU5" s="6" t="s">
        <v>22</v>
      </c>
      <c r="CV5" s="6" t="s">
        <v>22</v>
      </c>
      <c r="CW5" s="6" t="s">
        <v>22</v>
      </c>
      <c r="CX5" s="6" t="s">
        <v>22</v>
      </c>
      <c r="CY5" s="6" t="s">
        <v>22</v>
      </c>
      <c r="CZ5" s="6" t="s">
        <v>22</v>
      </c>
      <c r="DA5" s="6" t="s">
        <v>22</v>
      </c>
      <c r="DB5" s="6" t="s">
        <v>22</v>
      </c>
      <c r="DC5" s="6" t="s">
        <v>22</v>
      </c>
    </row>
    <row r="6" spans="1:107" s="6" customFormat="1" x14ac:dyDescent="0.35">
      <c r="D6" s="6" t="s">
        <v>86</v>
      </c>
      <c r="E6" s="6" t="s">
        <v>90</v>
      </c>
      <c r="F6" s="6" t="s">
        <v>91</v>
      </c>
      <c r="G6" s="6" t="s">
        <v>87</v>
      </c>
      <c r="H6" s="6" t="s">
        <v>88</v>
      </c>
      <c r="I6" s="6" t="s">
        <v>89</v>
      </c>
      <c r="J6" s="6" t="s">
        <v>92</v>
      </c>
      <c r="K6" s="6" t="s">
        <v>93</v>
      </c>
      <c r="L6" s="6" t="s">
        <v>94</v>
      </c>
      <c r="M6" s="6" t="s">
        <v>95</v>
      </c>
      <c r="N6" s="6" t="s">
        <v>96</v>
      </c>
      <c r="O6" s="6" t="s">
        <v>97</v>
      </c>
      <c r="P6" s="6" t="s">
        <v>98</v>
      </c>
      <c r="Q6" s="6" t="s">
        <v>99</v>
      </c>
      <c r="R6" s="6" t="s">
        <v>100</v>
      </c>
      <c r="S6" s="6" t="s">
        <v>101</v>
      </c>
      <c r="T6" s="6" t="s">
        <v>102</v>
      </c>
      <c r="U6" s="6" t="s">
        <v>103</v>
      </c>
      <c r="V6" s="6" t="s">
        <v>104</v>
      </c>
      <c r="W6" s="6" t="s">
        <v>105</v>
      </c>
      <c r="X6" s="6" t="s">
        <v>106</v>
      </c>
      <c r="Y6" s="6" t="s">
        <v>107</v>
      </c>
      <c r="Z6" s="6" t="s">
        <v>108</v>
      </c>
      <c r="AA6" s="6" t="s">
        <v>109</v>
      </c>
      <c r="AB6" s="6" t="s">
        <v>110</v>
      </c>
      <c r="AC6" s="6" t="s">
        <v>111</v>
      </c>
      <c r="AD6" s="6" t="s">
        <v>112</v>
      </c>
      <c r="AE6" s="6" t="s">
        <v>113</v>
      </c>
      <c r="AF6" s="6" t="s">
        <v>114</v>
      </c>
      <c r="AG6" s="6" t="s">
        <v>115</v>
      </c>
      <c r="AH6" s="6" t="s">
        <v>116</v>
      </c>
      <c r="AI6" s="6" t="s">
        <v>117</v>
      </c>
      <c r="AJ6" s="6" t="s">
        <v>118</v>
      </c>
      <c r="AK6" s="6" t="s">
        <v>119</v>
      </c>
      <c r="AL6" s="6" t="s">
        <v>121</v>
      </c>
      <c r="AM6" s="6" t="s">
        <v>120</v>
      </c>
      <c r="AN6" s="6" t="s">
        <v>122</v>
      </c>
      <c r="AO6" s="6" t="s">
        <v>123</v>
      </c>
      <c r="AP6" s="6" t="s">
        <v>177</v>
      </c>
      <c r="AQ6" s="6" t="s">
        <v>178</v>
      </c>
      <c r="AR6" s="6" t="s">
        <v>179</v>
      </c>
      <c r="AS6" s="6" t="s">
        <v>180</v>
      </c>
      <c r="AT6" s="6" t="s">
        <v>181</v>
      </c>
      <c r="AU6" s="6" t="s">
        <v>182</v>
      </c>
      <c r="AV6" s="6" t="s">
        <v>183</v>
      </c>
      <c r="AW6" s="6" t="s">
        <v>184</v>
      </c>
      <c r="AX6" s="6" t="s">
        <v>185</v>
      </c>
      <c r="AY6" s="6" t="s">
        <v>186</v>
      </c>
      <c r="AZ6" s="6" t="s">
        <v>187</v>
      </c>
      <c r="BA6" s="6" t="s">
        <v>124</v>
      </c>
      <c r="BB6" s="6" t="s">
        <v>125</v>
      </c>
      <c r="BC6" s="6" t="s">
        <v>126</v>
      </c>
      <c r="BD6" s="6" t="s">
        <v>127</v>
      </c>
      <c r="BE6" s="6" t="s">
        <v>128</v>
      </c>
      <c r="BF6" s="6" t="s">
        <v>129</v>
      </c>
      <c r="BG6" s="6" t="s">
        <v>130</v>
      </c>
      <c r="BH6" s="6" t="s">
        <v>131</v>
      </c>
      <c r="BI6" s="6" t="s">
        <v>132</v>
      </c>
      <c r="BJ6" s="6" t="s">
        <v>133</v>
      </c>
      <c r="BK6" s="6" t="s">
        <v>134</v>
      </c>
      <c r="BL6" s="6" t="s">
        <v>135</v>
      </c>
      <c r="BM6" s="6" t="s">
        <v>136</v>
      </c>
      <c r="BN6" s="6" t="s">
        <v>137</v>
      </c>
      <c r="BO6" s="6" t="s">
        <v>138</v>
      </c>
      <c r="BP6" s="6" t="s">
        <v>139</v>
      </c>
      <c r="BQ6" s="6" t="s">
        <v>140</v>
      </c>
      <c r="BR6" s="6" t="s">
        <v>141</v>
      </c>
      <c r="BS6" s="6" t="s">
        <v>142</v>
      </c>
      <c r="BT6" s="6" t="s">
        <v>143</v>
      </c>
      <c r="BU6" s="6" t="s">
        <v>144</v>
      </c>
      <c r="BV6" s="6" t="s">
        <v>145</v>
      </c>
      <c r="BW6" s="6" t="s">
        <v>146</v>
      </c>
      <c r="BX6" s="6" t="s">
        <v>147</v>
      </c>
      <c r="BY6" s="6" t="s">
        <v>148</v>
      </c>
      <c r="BZ6" s="6" t="s">
        <v>149</v>
      </c>
      <c r="CA6" s="6" t="s">
        <v>150</v>
      </c>
      <c r="CB6" s="6" t="s">
        <v>151</v>
      </c>
      <c r="CC6" s="6" t="s">
        <v>152</v>
      </c>
      <c r="CD6" s="6" t="s">
        <v>153</v>
      </c>
      <c r="CE6" s="6" t="s">
        <v>154</v>
      </c>
      <c r="CF6" s="6" t="s">
        <v>155</v>
      </c>
      <c r="CG6" s="6" t="s">
        <v>156</v>
      </c>
      <c r="CH6" s="6" t="s">
        <v>157</v>
      </c>
      <c r="CI6" s="6" t="s">
        <v>158</v>
      </c>
      <c r="CJ6" s="6" t="s">
        <v>159</v>
      </c>
      <c r="CK6" s="6" t="s">
        <v>160</v>
      </c>
      <c r="CL6" s="6" t="s">
        <v>161</v>
      </c>
      <c r="CM6" s="6" t="s">
        <v>162</v>
      </c>
      <c r="CN6" s="6" t="s">
        <v>163</v>
      </c>
      <c r="CO6" s="6" t="s">
        <v>164</v>
      </c>
      <c r="CP6" s="6" t="s">
        <v>165</v>
      </c>
      <c r="CQ6" s="6" t="s">
        <v>166</v>
      </c>
      <c r="CR6" s="6" t="s">
        <v>167</v>
      </c>
      <c r="CS6" s="6" t="s">
        <v>168</v>
      </c>
      <c r="CT6" s="6" t="s">
        <v>169</v>
      </c>
      <c r="CU6" s="6" t="s">
        <v>170</v>
      </c>
      <c r="CV6" s="6" t="s">
        <v>188</v>
      </c>
      <c r="CW6" s="6" t="s">
        <v>189</v>
      </c>
      <c r="CX6" s="6" t="s">
        <v>171</v>
      </c>
      <c r="CY6" s="6" t="s">
        <v>172</v>
      </c>
      <c r="CZ6" s="6" t="s">
        <v>173</v>
      </c>
      <c r="DA6" s="6" t="s">
        <v>174</v>
      </c>
      <c r="DB6" s="6" t="s">
        <v>175</v>
      </c>
      <c r="DC6" s="6" t="s">
        <v>176</v>
      </c>
    </row>
    <row r="7" spans="1:107" x14ac:dyDescent="0.35">
      <c r="A7" s="2" t="s">
        <v>8</v>
      </c>
      <c r="B7" s="6" t="s">
        <v>28</v>
      </c>
      <c r="C7" s="8" t="s">
        <v>46</v>
      </c>
      <c r="D7" s="7">
        <f>ABS('Participações regionais'!$D7-'Participações regionais'!E7)</f>
        <v>1.2950375448758397E-2</v>
      </c>
      <c r="E7" s="7">
        <f>ABS('Participações regionais'!$D7-'Participações regionais'!F7)</f>
        <v>0.45110902227973493</v>
      </c>
      <c r="F7" s="7">
        <f>ABS('Participações regionais'!$D7-'Participações regionais'!G7)</f>
        <v>6.9194216948088947E-3</v>
      </c>
      <c r="G7" s="7">
        <f>ABS('Participações regionais'!$D7-'Participações regionais'!H7)</f>
        <v>4.7885699376056402E-3</v>
      </c>
      <c r="H7" s="7">
        <f>ABS('Participações regionais'!$D7-'Participações regionais'!I7)</f>
        <v>8.2478176031282976E-2</v>
      </c>
      <c r="I7" s="7">
        <f>ABS('Participações regionais'!$D7-'Participações regionais'!J7)</f>
        <v>4.5971223909346229E-2</v>
      </c>
      <c r="J7" s="7">
        <f>ABS('Participações regionais'!$D7-'Participações regionais'!K7)</f>
        <v>2.6321811991198693E-2</v>
      </c>
      <c r="K7" s="7">
        <f>ABS('Participações regionais'!$D7-'Participações regionais'!L7)</f>
        <v>1.2458926020456231E-2</v>
      </c>
      <c r="L7" s="7">
        <f>ABS('Participações regionais'!$D7-'Participações regionais'!M7)</f>
        <v>2.010610822961071E-2</v>
      </c>
      <c r="M7" s="7">
        <f>ABS('Participações regionais'!$D7-'Participações regionais'!N7)</f>
        <v>3.8501430489328317E-2</v>
      </c>
      <c r="N7" s="7">
        <f>ABS('Participações regionais'!$D7-'Participações regionais'!O7)</f>
        <v>2.8557296708738772E-2</v>
      </c>
      <c r="O7" s="7">
        <f>ABS('Participações regionais'!$D7-'Participações regionais'!P7)</f>
        <v>2.8280431686862673E-2</v>
      </c>
      <c r="P7" s="7">
        <f>ABS('Participações regionais'!$D7-'Participações regionais'!Q7)</f>
        <v>5.265804015067839E-2</v>
      </c>
      <c r="Q7" s="7">
        <f>ABS('Participações regionais'!$D7-'Participações regionais'!R7)</f>
        <v>1.3861494198556994E-2</v>
      </c>
      <c r="R7" s="7">
        <f>ABS('Participações regionais'!$E7-'Participações regionais'!F7)</f>
        <v>0.43815864683097655</v>
      </c>
      <c r="S7" s="7">
        <f>ABS('Participações regionais'!$E7-'Participações regionais'!G7)</f>
        <v>1.9869797143567292E-2</v>
      </c>
      <c r="T7" s="7">
        <f>ABS('Participações regionais'!$E7-'Participações regionais'!H7)</f>
        <v>8.1618055111527567E-3</v>
      </c>
      <c r="U7" s="7">
        <f>ABS('Participações regionais'!$E7-'Participações regionais'!I7)</f>
        <v>6.9527800582524585E-2</v>
      </c>
      <c r="V7" s="7">
        <f>ABS('Participações regionais'!$E7-'Participações regionais'!J7)</f>
        <v>3.302084846058783E-2</v>
      </c>
      <c r="W7" s="7">
        <f>ABS('Participações regionais'!$E7-'Participações regionais'!K7)</f>
        <v>1.3371436542440295E-2</v>
      </c>
      <c r="X7" s="7">
        <f>ABS('Participações regionais'!$E7-'Participações regionais'!L7)</f>
        <v>4.9144942830216601E-4</v>
      </c>
      <c r="Y7" s="7">
        <f>ABS('Participações regionais'!$E7-'Participações regionais'!M7)</f>
        <v>7.1557327808523148E-3</v>
      </c>
      <c r="Z7" s="7">
        <f>ABS('Participações regionais'!$E7-'Participações regionais'!N7)</f>
        <v>2.5551055040569919E-2</v>
      </c>
      <c r="AA7" s="7">
        <f>ABS('Participações regionais'!$E7-'Participações regionais'!O7)</f>
        <v>1.5606921259980373E-2</v>
      </c>
      <c r="AB7" s="7">
        <f>ABS('Participações regionais'!$E7-'Participações regionais'!P7)</f>
        <v>1.5330056238104274E-2</v>
      </c>
      <c r="AC7" s="7">
        <f>ABS('Participações regionais'!$E7-'Participações regionais'!Q7)</f>
        <v>3.9707664701919991E-2</v>
      </c>
      <c r="AD7" s="7">
        <f>ABS('Participações regionais'!$F7-'Participações regionais'!G7)</f>
        <v>0.45802844397454384</v>
      </c>
      <c r="AE7" s="7">
        <f>ABS('Participações regionais'!$F7-'Participações regionais'!H7)</f>
        <v>0.4463204523421293</v>
      </c>
      <c r="AF7" s="7">
        <f>ABS('Participações regionais'!$F7-'Participações regionais'!I7)</f>
        <v>0.36863084624845199</v>
      </c>
      <c r="AG7" s="7">
        <f>ABS('Participações regionais'!$F7-'Participações regionais'!J7)</f>
        <v>0.40513779837038871</v>
      </c>
      <c r="AH7" s="7">
        <f>ABS('Participações regionais'!$F7-'Participações regionais'!K7)</f>
        <v>0.42478721028853628</v>
      </c>
      <c r="AI7" s="7">
        <f>ABS('Participações regionais'!$F7-'Participações regionais'!L7)</f>
        <v>0.4386500962592787</v>
      </c>
      <c r="AJ7" s="7">
        <f>ABS('Participações regionais'!$F7-'Participações regionais'!M7)</f>
        <v>0.43100291405012425</v>
      </c>
      <c r="AK7" s="7">
        <f>ABS('Participações regionais'!$F7-'Participações regionais'!N7)</f>
        <v>0.41260759179040662</v>
      </c>
      <c r="AL7" s="7">
        <f>ABS('Participações regionais'!$F7-'Participações regionais'!O7)</f>
        <v>0.42255172557099618</v>
      </c>
      <c r="AM7" s="7">
        <f>ABS('Participações regionais'!$F7-'Participações regionais'!P7)</f>
        <v>0.42282859059287226</v>
      </c>
      <c r="AN7" s="7">
        <f>ABS('Participações regionais'!$F7-'Participações regionais'!Q7)</f>
        <v>0.39845098212905655</v>
      </c>
      <c r="AO7" s="7">
        <f>ABS('Participações regionais'!$F7-'Participações regionais'!R7)</f>
        <v>0.43724752808117795</v>
      </c>
      <c r="AP7" s="7">
        <f>ABS('Participações regionais'!$G7-'Participações regionais'!H7)</f>
        <v>1.1707991632414535E-2</v>
      </c>
      <c r="AQ7" s="7">
        <f>ABS('Participações regionais'!$G7-'Participações regionais'!I7)</f>
        <v>8.9397597726091876E-2</v>
      </c>
      <c r="AR7" s="7">
        <f>ABS('Participações regionais'!$G7-'Participações regionais'!J7)</f>
        <v>5.2890645604155122E-2</v>
      </c>
      <c r="AS7" s="7">
        <f>ABS('Participações regionais'!$G7-'Participações regionais'!K7)</f>
        <v>3.3241233686007586E-2</v>
      </c>
      <c r="AT7" s="7">
        <f>ABS('Participações regionais'!$G7-'Participações regionais'!L7)</f>
        <v>1.9378347715265126E-2</v>
      </c>
      <c r="AU7" s="7">
        <f>ABS('Participações regionais'!$G7-'Participações regionais'!M7)</f>
        <v>2.7025529924419606E-2</v>
      </c>
      <c r="AV7" s="7">
        <f>ABS('Participações regionais'!$G7-'Participações regionais'!N7)</f>
        <v>4.542085218413721E-2</v>
      </c>
      <c r="AW7" s="7">
        <f>ABS('Participações regionais'!$G7-'Participações regionais'!O7)</f>
        <v>3.5476718403547665E-2</v>
      </c>
      <c r="AX7" s="7">
        <f>ABS('Participações regionais'!$G7-'Participações regionais'!P7)</f>
        <v>3.5199853381671566E-2</v>
      </c>
      <c r="AY7" s="7">
        <f>ABS('Participações regionais'!$G7-'Participações regionais'!Q7)</f>
        <v>5.9577461845487283E-2</v>
      </c>
      <c r="AZ7" s="7">
        <f>ABS('Participações regionais'!$G7-'Participações regionais'!R7)</f>
        <v>2.0780915893365889E-2</v>
      </c>
      <c r="BA7" s="7">
        <f>ABS('Participações regionais'!$H7-'Participações regionais'!I7)</f>
        <v>7.7689606093677338E-2</v>
      </c>
      <c r="BB7" s="7">
        <f>ABS('Participações regionais'!$H7-'Participações regionais'!J7)</f>
        <v>4.118265397174059E-2</v>
      </c>
      <c r="BC7" s="7">
        <f>ABS('Participações regionais'!$H7-'Participações regionais'!K7)</f>
        <v>2.1533242053593051E-2</v>
      </c>
      <c r="BD7" s="7">
        <f>ABS('Participações regionais'!$H7-'Participações regionais'!L7)</f>
        <v>7.6703560828505907E-3</v>
      </c>
      <c r="BE7" s="7">
        <f>ABS('Participações regionais'!$H7-'Participações regionais'!M7)</f>
        <v>1.5317538292005071E-2</v>
      </c>
      <c r="BF7" s="7">
        <f>ABS('Participações regionais'!$H7-'Participações regionais'!N7)</f>
        <v>3.3712860551722679E-2</v>
      </c>
      <c r="BG7" s="7">
        <f>ABS('Participações regionais'!$H7-'Participações regionais'!O7)</f>
        <v>2.376872677113313E-2</v>
      </c>
      <c r="BH7" s="7">
        <f>ABS('Participações regionais'!$H7-'Participações regionais'!P7)</f>
        <v>2.3491861749257031E-2</v>
      </c>
      <c r="BI7" s="7">
        <f>ABS('Participações regionais'!$H7-'Participações regionais'!Q7)</f>
        <v>4.7869470213072751E-2</v>
      </c>
      <c r="BJ7" s="7">
        <f>ABS('Participações regionais'!$H7-'Participações regionais'!R7)</f>
        <v>9.0729242609513538E-3</v>
      </c>
      <c r="BK7" s="7">
        <f>ABS('Participações regionais'!$I7-'Participações regionais'!J7)</f>
        <v>3.6506952121936755E-2</v>
      </c>
      <c r="BL7" s="7">
        <f>ABS('Participações regionais'!$I7-'Participações regionais'!K7)</f>
        <v>5.615636404008429E-2</v>
      </c>
      <c r="BM7" s="7">
        <f>ABS('Participações regionais'!$I7-'Participações regionais'!L7)</f>
        <v>7.0019250010826747E-2</v>
      </c>
      <c r="BN7" s="7">
        <f>ABS('Participações regionais'!$I7-'Participações regionais'!M7)</f>
        <v>6.2372067801672273E-2</v>
      </c>
      <c r="BO7" s="7">
        <f>ABS('Participações regionais'!$I7-'Participações regionais'!N7)</f>
        <v>4.3976745541954666E-2</v>
      </c>
      <c r="BP7" s="7">
        <f>ABS('Participações regionais'!$I7-'Participações regionais'!O7)</f>
        <v>5.3920879322544212E-2</v>
      </c>
      <c r="BQ7" s="7">
        <f>ABS('Participações regionais'!$I7-'Participações regionais'!P7)</f>
        <v>5.4197744344420311E-2</v>
      </c>
      <c r="BR7" s="7">
        <f>ABS('Participações regionais'!$I7-'Participações regionais'!Q7)</f>
        <v>2.9820135880604594E-2</v>
      </c>
      <c r="BS7" s="7">
        <f>ABS('Participações regionais'!$I7-'Participações regionais'!R7)</f>
        <v>6.8616681832725984E-2</v>
      </c>
      <c r="BT7" s="7">
        <f>ABS('Participações regionais'!$J7-'Participações regionais'!K7)</f>
        <v>1.9649411918147536E-2</v>
      </c>
      <c r="BU7" s="7">
        <f>ABS('Participações regionais'!$J7-'Participações regionais'!L7)</f>
        <v>3.351229788889E-2</v>
      </c>
      <c r="BV7" s="7">
        <f>ABS('Participações regionais'!$J7-'Participações regionais'!M7)</f>
        <v>2.5865115679735515E-2</v>
      </c>
      <c r="BW7" s="7">
        <f>ABS('Participações regionais'!$J7-'Participações regionais'!N7)</f>
        <v>7.4697934200179117E-3</v>
      </c>
      <c r="BX7" s="7">
        <f>ABS('Participações regionais'!$J7-'Participações regionais'!O7)</f>
        <v>1.7413927200607457E-2</v>
      </c>
      <c r="BY7" s="7">
        <f>ABS('Participações regionais'!$J7-'Participações regionais'!P7)</f>
        <v>1.7690792222483556E-2</v>
      </c>
      <c r="BZ7" s="7">
        <f>ABS('Participações regionais'!$J7-'Participações regionais'!Q7)</f>
        <v>6.6868162413321608E-3</v>
      </c>
      <c r="CA7" s="7">
        <f>ABS('Participações regionais'!$J7-'Participações regionais'!R7)</f>
        <v>3.2109729710789237E-2</v>
      </c>
      <c r="CB7" s="7">
        <f>ABS('Participações regionais'!$K7-'Participações regionais'!L7)</f>
        <v>1.3862885970742461E-2</v>
      </c>
      <c r="CC7" s="7">
        <f>ABS('Participações regionais'!$K7-'Participações regionais'!M7)</f>
        <v>6.2157037615879797E-3</v>
      </c>
      <c r="CD7" s="7">
        <f>ABS('Participações regionais'!$K7-'Participações regionais'!N7)</f>
        <v>1.2179618498129624E-2</v>
      </c>
      <c r="CE7" s="7">
        <f>ABS('Participações regionais'!$K7-'Participações regionais'!O7)</f>
        <v>2.2354847175400788E-3</v>
      </c>
      <c r="CF7" s="7">
        <f>ABS('Participações regionais'!$K7-'Participações regionais'!P7)</f>
        <v>1.9586196956639795E-3</v>
      </c>
      <c r="CG7" s="7">
        <f>ABS('Participações regionais'!$K7-'Participações regionais'!Q7)</f>
        <v>2.6336228159479697E-2</v>
      </c>
      <c r="CH7" s="7">
        <f>ABS('Participações regionais'!$K7-'Participações regionais'!R7)</f>
        <v>1.2460317792641697E-2</v>
      </c>
      <c r="CI7" s="7">
        <f>ABS('Participações regionais'!$L7-'Participações regionais'!M7)</f>
        <v>7.6471822091544808E-3</v>
      </c>
      <c r="CJ7" s="7">
        <f>ABS('Participações regionais'!$L7-'Participações regionais'!N7)</f>
        <v>2.6042504468872085E-2</v>
      </c>
      <c r="CK7" s="7">
        <f>ABS('Participações regionais'!$L7-'Participações regionais'!O7)</f>
        <v>1.6098370688282539E-2</v>
      </c>
      <c r="CL7" s="7">
        <f>ABS('Participações regionais'!$L7-'Participações regionais'!P7)</f>
        <v>1.582150566640644E-2</v>
      </c>
      <c r="CM7" s="7">
        <f>ABS('Participações regionais'!$L7-'Participações regionais'!Q7)</f>
        <v>4.0199114130222161E-2</v>
      </c>
      <c r="CN7" s="7">
        <f>ABS('Participações regionais'!$L7-'Participações regionais'!R7)</f>
        <v>1.4025681781007632E-3</v>
      </c>
      <c r="CO7" s="7">
        <f>ABS('Participações regionais'!$M7-'Participações regionais'!N7)</f>
        <v>1.8395322259717604E-2</v>
      </c>
      <c r="CP7" s="7">
        <f>ABS('Participações regionais'!$M7-'Participações regionais'!O7)</f>
        <v>8.4511884791280585E-3</v>
      </c>
      <c r="CQ7" s="7">
        <f>ABS('Participações regionais'!$M7-'Participações regionais'!P7)</f>
        <v>8.1743234572519592E-3</v>
      </c>
      <c r="CR7" s="7">
        <f>ABS('Participações regionais'!$M7-'Participações regionais'!Q7)</f>
        <v>3.2551931921067673E-2</v>
      </c>
      <c r="CS7" s="7">
        <f>ABS('Participações regionais'!$M7-'Participações regionais'!R7)</f>
        <v>6.2446140310537177E-3</v>
      </c>
      <c r="CT7" s="7">
        <f>ABS('Participações regionais'!$N7-'Participações regionais'!O7)</f>
        <v>9.9441337805895452E-3</v>
      </c>
      <c r="CU7" s="7">
        <f>ABS('Participações regionais'!$N7-'Participações regionais'!P7)</f>
        <v>1.0220998802465645E-2</v>
      </c>
      <c r="CV7" s="7">
        <f>ABS('Participações regionais'!$N7-'Participações regionais'!Q7)</f>
        <v>1.4156609661350072E-2</v>
      </c>
      <c r="CW7" s="7">
        <f>ABS('Participações regionais'!$N7-'Participações regionais'!R7)</f>
        <v>2.4639936290771321E-2</v>
      </c>
      <c r="CX7" s="7">
        <f>ABS('Participações regionais'!$O7-'Participações regionais'!P7)</f>
        <v>2.7686502187609929E-4</v>
      </c>
      <c r="CY7" s="7">
        <f>ABS('Participações regionais'!$O7-'Participações regionais'!Q7)</f>
        <v>2.4100743441939618E-2</v>
      </c>
      <c r="CZ7" s="7">
        <f>ABS('Participações regionais'!$O7-'Participações regionais'!R7)</f>
        <v>1.4695802510181776E-2</v>
      </c>
      <c r="DA7" s="7">
        <f>ABS('Participações regionais'!$P7-'Participações regionais'!Q7)</f>
        <v>2.4377608463815717E-2</v>
      </c>
      <c r="DB7" s="7">
        <f>ABS('Participações regionais'!$P7-'Participações regionais'!R7)</f>
        <v>1.4418937488305677E-2</v>
      </c>
      <c r="DC7" s="7">
        <f>+ABS('Participações regionais'!Q7-'Participações regionais'!R7)</f>
        <v>3.8796545952121397E-2</v>
      </c>
    </row>
    <row r="8" spans="1:107" x14ac:dyDescent="0.35">
      <c r="A8" s="2" t="s">
        <v>13</v>
      </c>
      <c r="B8" s="6" t="s">
        <v>29</v>
      </c>
      <c r="C8" s="8" t="s">
        <v>47</v>
      </c>
      <c r="D8" s="7">
        <f>ABS('Participações regionais'!$D8-'Participações regionais'!E8)</f>
        <v>5.9493999889054912E-2</v>
      </c>
      <c r="E8" s="7">
        <f>ABS('Participações regionais'!$D8-'Participações regionais'!F8)</f>
        <v>0.14347175311196922</v>
      </c>
      <c r="F8" s="7">
        <f>ABS('Participações regionais'!$D8-'Participações regionais'!G8)</f>
        <v>3.1787809949768868E-2</v>
      </c>
      <c r="G8" s="7">
        <f>ABS('Participações regionais'!$D8-'Participações regionais'!H8)</f>
        <v>2.5894453933771718E-2</v>
      </c>
      <c r="H8" s="7">
        <f>ABS('Participações regionais'!$D8-'Participações regionais'!I8)</f>
        <v>1.3211527845803525E-2</v>
      </c>
      <c r="I8" s="7">
        <f>ABS('Participações regionais'!$D8-'Participações regionais'!J8)</f>
        <v>1.2059212293097518E-2</v>
      </c>
      <c r="J8" s="7">
        <f>ABS('Participações regionais'!$D8-'Participações regionais'!K8)</f>
        <v>2.109352931826923E-3</v>
      </c>
      <c r="K8" s="7">
        <f>ABS('Participações regionais'!$D8-'Participações regionais'!L8)</f>
        <v>8.4340265942821901E-3</v>
      </c>
      <c r="L8" s="7">
        <f>ABS('Participações regionais'!$D8-'Participações regionais'!M8)</f>
        <v>6.0363143442640557E-3</v>
      </c>
      <c r="M8" s="7">
        <f>ABS('Participações regionais'!$D8-'Participações regionais'!N8)</f>
        <v>1.5514347621556138E-2</v>
      </c>
      <c r="N8" s="7">
        <f>ABS('Participações regionais'!$D8-'Participações regionais'!O8)</f>
        <v>8.5062134974407122E-3</v>
      </c>
      <c r="O8" s="7">
        <f>ABS('Participações regionais'!$D8-'Participações regionais'!P8)</f>
        <v>5.7086475069700604E-3</v>
      </c>
      <c r="P8" s="7">
        <f>ABS('Participações regionais'!$D8-'Participações regionais'!Q8)</f>
        <v>1.1838895830626889E-3</v>
      </c>
      <c r="Q8" s="7">
        <f>ABS('Participações regionais'!$D8-'Participações regionais'!R8)</f>
        <v>5.8941611153514456E-3</v>
      </c>
      <c r="R8" s="7">
        <f>ABS('Participações regionais'!$E8-'Participações regionais'!F8)</f>
        <v>8.3977753222914314E-2</v>
      </c>
      <c r="S8" s="7">
        <f>ABS('Participações regionais'!$E8-'Participações regionais'!G8)</f>
        <v>9.128180983882378E-2</v>
      </c>
      <c r="T8" s="7">
        <f>ABS('Participações regionais'!$E8-'Participações regionais'!H8)</f>
        <v>8.5388453822826629E-2</v>
      </c>
      <c r="U8" s="7">
        <f>ABS('Participações regionais'!$E8-'Participações regionais'!I8)</f>
        <v>4.6282472043251387E-2</v>
      </c>
      <c r="V8" s="7">
        <f>ABS('Participações regionais'!$E8-'Participações regionais'!J8)</f>
        <v>7.1553212182152437E-2</v>
      </c>
      <c r="W8" s="7">
        <f>ABS('Participações regionais'!$E8-'Participações regionais'!K8)</f>
        <v>5.7384646957227989E-2</v>
      </c>
      <c r="X8" s="7">
        <f>ABS('Participações regionais'!$E8-'Participações regionais'!L8)</f>
        <v>6.7928026483337095E-2</v>
      </c>
      <c r="Y8" s="7">
        <f>ABS('Participações regionais'!$E8-'Participações regionais'!M8)</f>
        <v>6.5530314233318968E-2</v>
      </c>
      <c r="Z8" s="7">
        <f>ABS('Participações regionais'!$E8-'Participações regionais'!N8)</f>
        <v>7.5008347510611056E-2</v>
      </c>
      <c r="AA8" s="7">
        <f>ABS('Participações regionais'!$E8-'Participações regionais'!O8)</f>
        <v>6.8000213386495617E-2</v>
      </c>
      <c r="AB8" s="7">
        <f>ABS('Participações regionais'!$E8-'Participações regionais'!P8)</f>
        <v>6.5202647396024965E-2</v>
      </c>
      <c r="AC8" s="7">
        <f>ABS('Participações regionais'!$E8-'Participações regionais'!Q8)</f>
        <v>6.0677889472117601E-2</v>
      </c>
      <c r="AD8" s="7">
        <f>ABS('Participações regionais'!$F8-'Participações regionais'!G8)</f>
        <v>0.17525956306173809</v>
      </c>
      <c r="AE8" s="7">
        <f>ABS('Participações regionais'!$F8-'Participações regionais'!H8)</f>
        <v>0.16936620704574093</v>
      </c>
      <c r="AF8" s="7">
        <f>ABS('Participações regionais'!$F8-'Participações regionais'!I8)</f>
        <v>0.13026022526616571</v>
      </c>
      <c r="AG8" s="7">
        <f>ABS('Participações regionais'!$F8-'Participações regionais'!J8)</f>
        <v>0.15553096540506675</v>
      </c>
      <c r="AH8" s="7">
        <f>ABS('Participações regionais'!$F8-'Participações regionais'!K8)</f>
        <v>0.14136240018014229</v>
      </c>
      <c r="AI8" s="7">
        <f>ABS('Participações regionais'!$F8-'Participações regionais'!L8)</f>
        <v>0.15190577970625141</v>
      </c>
      <c r="AJ8" s="7">
        <f>ABS('Participações regionais'!$F8-'Participações regionais'!M8)</f>
        <v>0.1495080674562333</v>
      </c>
      <c r="AK8" s="7">
        <f>ABS('Participações regionais'!$F8-'Participações regionais'!N8)</f>
        <v>0.15898610073352537</v>
      </c>
      <c r="AL8" s="7">
        <f>ABS('Participações regionais'!$F8-'Participações regionais'!O8)</f>
        <v>0.15197796660940993</v>
      </c>
      <c r="AM8" s="7">
        <f>ABS('Participações regionais'!$F8-'Participações regionais'!P8)</f>
        <v>0.14918040061893928</v>
      </c>
      <c r="AN8" s="7">
        <f>ABS('Participações regionais'!$F8-'Participações regionais'!Q8)</f>
        <v>0.14465564269503192</v>
      </c>
      <c r="AO8" s="7">
        <f>ABS('Participações regionais'!$F8-'Participações regionais'!R8)</f>
        <v>0.14936591422732068</v>
      </c>
      <c r="AP8" s="7">
        <f>ABS('Participações regionais'!$G8-'Participações regionais'!H8)</f>
        <v>5.8933560159971513E-3</v>
      </c>
      <c r="AQ8" s="7">
        <f>ABS('Participações regionais'!$G8-'Participações regionais'!I8)</f>
        <v>4.4999337795572393E-2</v>
      </c>
      <c r="AR8" s="7">
        <f>ABS('Participações regionais'!$G8-'Participações regionais'!J8)</f>
        <v>1.972859765667135E-2</v>
      </c>
      <c r="AS8" s="7">
        <f>ABS('Participações regionais'!$G8-'Participações regionais'!K8)</f>
        <v>3.3897162881595791E-2</v>
      </c>
      <c r="AT8" s="7">
        <f>ABS('Participações regionais'!$G8-'Participações regionais'!L8)</f>
        <v>2.3353783355486678E-2</v>
      </c>
      <c r="AU8" s="7">
        <f>ABS('Participações regionais'!$G8-'Participações regionais'!M8)</f>
        <v>2.5751495605504812E-2</v>
      </c>
      <c r="AV8" s="7">
        <f>ABS('Participações regionais'!$G8-'Participações regionais'!N8)</f>
        <v>1.627346232821273E-2</v>
      </c>
      <c r="AW8" s="7">
        <f>ABS('Participações regionais'!$G8-'Participações regionais'!O8)</f>
        <v>2.3281596452328156E-2</v>
      </c>
      <c r="AX8" s="7">
        <f>ABS('Participações regionais'!$G8-'Participações regionais'!P8)</f>
        <v>2.6079162442798808E-2</v>
      </c>
      <c r="AY8" s="7">
        <f>ABS('Participações regionais'!$G8-'Participações regionais'!Q8)</f>
        <v>3.0603920366706179E-2</v>
      </c>
      <c r="AZ8" s="7">
        <f>ABS('Participações regionais'!$G8-'Participações regionais'!R8)</f>
        <v>2.5893648834417422E-2</v>
      </c>
      <c r="BA8" s="7">
        <f>ABS('Participações regionais'!$H8-'Participações regionais'!I8)</f>
        <v>3.9105981779575243E-2</v>
      </c>
      <c r="BB8" s="7">
        <f>ABS('Participações regionais'!$H8-'Participações regionais'!J8)</f>
        <v>1.3835241640674199E-2</v>
      </c>
      <c r="BC8" s="7">
        <f>ABS('Participações regionais'!$H8-'Participações regionais'!K8)</f>
        <v>2.8003806865598641E-2</v>
      </c>
      <c r="BD8" s="7">
        <f>ABS('Participações regionais'!$H8-'Participações regionais'!L8)</f>
        <v>1.7460427339489527E-2</v>
      </c>
      <c r="BE8" s="7">
        <f>ABS('Participações regionais'!$H8-'Participações regionais'!M8)</f>
        <v>1.9858139589507662E-2</v>
      </c>
      <c r="BF8" s="7">
        <f>ABS('Participações regionais'!$H8-'Participações regionais'!N8)</f>
        <v>1.038010631221558E-2</v>
      </c>
      <c r="BG8" s="7">
        <f>ABS('Participações regionais'!$H8-'Participações regionais'!O8)</f>
        <v>1.7388240436331005E-2</v>
      </c>
      <c r="BH8" s="7">
        <f>ABS('Participações regionais'!$H8-'Participações regionais'!P8)</f>
        <v>2.0185806426801657E-2</v>
      </c>
      <c r="BI8" s="7">
        <f>ABS('Participações regionais'!$H8-'Participações regionais'!Q8)</f>
        <v>2.4710564350709029E-2</v>
      </c>
      <c r="BJ8" s="7">
        <f>ABS('Participações regionais'!$H8-'Participações regionais'!R8)</f>
        <v>2.0000292818420272E-2</v>
      </c>
      <c r="BK8" s="7">
        <f>ABS('Participações regionais'!$I8-'Participações regionais'!J8)</f>
        <v>2.5270740138901043E-2</v>
      </c>
      <c r="BL8" s="7">
        <f>ABS('Participações regionais'!$I8-'Participações regionais'!K8)</f>
        <v>1.1102174913976602E-2</v>
      </c>
      <c r="BM8" s="7">
        <f>ABS('Participações regionais'!$I8-'Participações regionais'!L8)</f>
        <v>2.1645554440085715E-2</v>
      </c>
      <c r="BN8" s="7">
        <f>ABS('Participações regionais'!$I8-'Participações regionais'!M8)</f>
        <v>1.9247842190067581E-2</v>
      </c>
      <c r="BO8" s="7">
        <f>ABS('Participações regionais'!$I8-'Participações regionais'!N8)</f>
        <v>2.8725875467359663E-2</v>
      </c>
      <c r="BP8" s="7">
        <f>ABS('Participações regionais'!$I8-'Participações regionais'!O8)</f>
        <v>2.1717741343244237E-2</v>
      </c>
      <c r="BQ8" s="7">
        <f>ABS('Participações regionais'!$I8-'Participações regionais'!P8)</f>
        <v>1.8920175352773586E-2</v>
      </c>
      <c r="BR8" s="7">
        <f>ABS('Participações regionais'!$I8-'Participações regionais'!Q8)</f>
        <v>1.4395417428866214E-2</v>
      </c>
      <c r="BS8" s="7">
        <f>ABS('Participações regionais'!$I8-'Participações regionais'!R8)</f>
        <v>1.9105688961154971E-2</v>
      </c>
      <c r="BT8" s="7">
        <f>ABS('Participações regionais'!$J8-'Participações regionais'!K8)</f>
        <v>1.4168565224924441E-2</v>
      </c>
      <c r="BU8" s="7">
        <f>ABS('Participações regionais'!$J8-'Participações regionais'!L8)</f>
        <v>3.625185698815328E-3</v>
      </c>
      <c r="BV8" s="7">
        <f>ABS('Participações regionais'!$J8-'Participações regionais'!M8)</f>
        <v>6.0228979488334625E-3</v>
      </c>
      <c r="BW8" s="7">
        <f>ABS('Participações regionais'!$J8-'Participações regionais'!N8)</f>
        <v>3.4551353284586195E-3</v>
      </c>
      <c r="BX8" s="7">
        <f>ABS('Participações regionais'!$J8-'Participações regionais'!O8)</f>
        <v>3.552998795656806E-3</v>
      </c>
      <c r="BY8" s="7">
        <f>ABS('Participações regionais'!$J8-'Participações regionais'!P8)</f>
        <v>6.3505647861274578E-3</v>
      </c>
      <c r="BZ8" s="7">
        <f>ABS('Participações regionais'!$J8-'Participações regionais'!Q8)</f>
        <v>1.0875322710034829E-2</v>
      </c>
      <c r="CA8" s="7">
        <f>ABS('Participações regionais'!$J8-'Participações regionais'!R8)</f>
        <v>6.1650511777460726E-3</v>
      </c>
      <c r="CB8" s="7">
        <f>ABS('Participações regionais'!$K8-'Participações regionais'!L8)</f>
        <v>1.0543379526109113E-2</v>
      </c>
      <c r="CC8" s="7">
        <f>ABS('Participações regionais'!$K8-'Participações regionais'!M8)</f>
        <v>8.1456672760909787E-3</v>
      </c>
      <c r="CD8" s="7">
        <f>ABS('Participações regionais'!$K8-'Participações regionais'!N8)</f>
        <v>1.7623700553383061E-2</v>
      </c>
      <c r="CE8" s="7">
        <f>ABS('Participações regionais'!$K8-'Participações regionais'!O8)</f>
        <v>1.0615566429267635E-2</v>
      </c>
      <c r="CF8" s="7">
        <f>ABS('Participações regionais'!$K8-'Participações regionais'!P8)</f>
        <v>7.8180004387969834E-3</v>
      </c>
      <c r="CG8" s="7">
        <f>ABS('Participações regionais'!$K8-'Participações regionais'!Q8)</f>
        <v>3.2932425148896119E-3</v>
      </c>
      <c r="CH8" s="7">
        <f>ABS('Participações regionais'!$K8-'Participações regionais'!R8)</f>
        <v>8.0035140471783686E-3</v>
      </c>
      <c r="CI8" s="7">
        <f>ABS('Participações regionais'!$L8-'Participações regionais'!M8)</f>
        <v>2.3977122500181344E-3</v>
      </c>
      <c r="CJ8" s="7">
        <f>ABS('Participações regionais'!$L8-'Participações regionais'!N8)</f>
        <v>7.0803210272739475E-3</v>
      </c>
      <c r="CK8" s="7">
        <f>ABS('Participações regionais'!$L8-'Participações regionais'!O8)</f>
        <v>7.2186903158522053E-5</v>
      </c>
      <c r="CL8" s="7">
        <f>ABS('Participações regionais'!$L8-'Participações regionais'!P8)</f>
        <v>2.7253790873121297E-3</v>
      </c>
      <c r="CM8" s="7">
        <f>ABS('Participações regionais'!$L8-'Participações regionais'!Q8)</f>
        <v>7.2501370112195013E-3</v>
      </c>
      <c r="CN8" s="7">
        <f>ABS('Participações regionais'!$L8-'Participações regionais'!R8)</f>
        <v>2.5398654789307445E-3</v>
      </c>
      <c r="CO8" s="7">
        <f>ABS('Participações regionais'!$M8-'Participações regionais'!N8)</f>
        <v>9.4780332772920819E-3</v>
      </c>
      <c r="CP8" s="7">
        <f>ABS('Participações regionais'!$M8-'Participações regionais'!O8)</f>
        <v>2.4698991531766565E-3</v>
      </c>
      <c r="CQ8" s="7">
        <f>ABS('Participações regionais'!$M8-'Participações regionais'!P8)</f>
        <v>3.2766683729399532E-4</v>
      </c>
      <c r="CR8" s="7">
        <f>ABS('Participações regionais'!$M8-'Participações regionais'!Q8)</f>
        <v>4.8524247612013668E-3</v>
      </c>
      <c r="CS8" s="7">
        <f>ABS('Participações regionais'!$M8-'Participações regionais'!R8)</f>
        <v>1.4215322891261012E-4</v>
      </c>
      <c r="CT8" s="7">
        <f>ABS('Participações regionais'!$N8-'Participações regionais'!O8)</f>
        <v>7.0081341241154255E-3</v>
      </c>
      <c r="CU8" s="7">
        <f>ABS('Participações regionais'!$N8-'Participações regionais'!P8)</f>
        <v>9.8057001145860773E-3</v>
      </c>
      <c r="CV8" s="7">
        <f>ABS('Participações regionais'!$N8-'Participações regionais'!Q8)</f>
        <v>1.4330458038493449E-2</v>
      </c>
      <c r="CW8" s="7">
        <f>ABS('Participações regionais'!$N8-'Participações regionais'!R8)</f>
        <v>9.6201865062046921E-3</v>
      </c>
      <c r="CX8" s="7">
        <f>ABS('Participações regionais'!$O8-'Participações regionais'!P8)</f>
        <v>2.7975659904706518E-3</v>
      </c>
      <c r="CY8" s="7">
        <f>ABS('Participações regionais'!$O8-'Participações regionais'!Q8)</f>
        <v>7.3223239143780233E-3</v>
      </c>
      <c r="CZ8" s="7">
        <f>ABS('Participações regionais'!$O8-'Participações regionais'!R8)</f>
        <v>2.6120523820892666E-3</v>
      </c>
      <c r="DA8" s="7">
        <f>ABS('Participações regionais'!$P8-'Participações regionais'!Q8)</f>
        <v>4.5247579239073715E-3</v>
      </c>
      <c r="DB8" s="7">
        <f>ABS('Participações regionais'!$P8-'Participações regionais'!R8)</f>
        <v>1.855136083813852E-4</v>
      </c>
      <c r="DC8" s="7">
        <f>+ABS('Participações regionais'!Q8-'Participações regionais'!R8)</f>
        <v>4.7102715322887567E-3</v>
      </c>
    </row>
    <row r="9" spans="1:107" x14ac:dyDescent="0.35">
      <c r="A9" s="2" t="s">
        <v>0</v>
      </c>
      <c r="B9" s="6" t="s">
        <v>30</v>
      </c>
      <c r="C9" s="8" t="s">
        <v>48</v>
      </c>
      <c r="D9" s="7">
        <f>ABS('Participações regionais'!$D9-'Participações regionais'!E9)</f>
        <v>8.470008002193842E-2</v>
      </c>
      <c r="E9" s="7">
        <f>ABS('Participações regionais'!$D9-'Participações regionais'!F9)</f>
        <v>8.470008002193842E-2</v>
      </c>
      <c r="F9" s="7">
        <f>ABS('Participações regionais'!$D9-'Participações regionais'!G9)</f>
        <v>8.470008002193842E-2</v>
      </c>
      <c r="G9" s="7">
        <f>ABS('Participações regionais'!$D9-'Participações regionais'!H9)</f>
        <v>0.13219701391314803</v>
      </c>
      <c r="H9" s="7">
        <f>ABS('Participações regionais'!$D9-'Participações regionais'!I9)</f>
        <v>5.3627410726829569E-2</v>
      </c>
      <c r="I9" s="7">
        <f>ABS('Participações regionais'!$D9-'Participações regionais'!J9)</f>
        <v>5.9818237571738528E-2</v>
      </c>
      <c r="J9" s="7">
        <f>ABS('Participações regionais'!$D9-'Participações regionais'!K9)</f>
        <v>5.0160465941924054E-2</v>
      </c>
      <c r="K9" s="7">
        <f>ABS('Participações regionais'!$D9-'Participações regionais'!L9)</f>
        <v>5.0676190908305441E-2</v>
      </c>
      <c r="L9" s="7">
        <f>ABS('Participações regionais'!$D9-'Participações regionais'!M9)</f>
        <v>5.5274195583621372E-2</v>
      </c>
      <c r="M9" s="7">
        <f>ABS('Participações regionais'!$D9-'Participações regionais'!N9)</f>
        <v>5.5582510646720096E-2</v>
      </c>
      <c r="N9" s="7">
        <f>ABS('Participações regionais'!$D9-'Participações regionais'!O9)</f>
        <v>6.1418483569610265E-2</v>
      </c>
      <c r="O9" s="7">
        <f>ABS('Participações regionais'!$D9-'Participações regionais'!P9)</f>
        <v>1.9151378109600145E-2</v>
      </c>
      <c r="P9" s="7">
        <f>ABS('Participações regionais'!$D9-'Participações regionais'!Q9)</f>
        <v>6.5963629806268673E-2</v>
      </c>
      <c r="Q9" s="7">
        <f>ABS('Participações regionais'!$D9-'Participações regionais'!R9)</f>
        <v>2.7868398017869098E-2</v>
      </c>
      <c r="R9" s="7">
        <f>ABS('Participações regionais'!$E9-'Participações regionais'!F9)</f>
        <v>0</v>
      </c>
      <c r="S9" s="7">
        <f>ABS('Participações regionais'!$E9-'Participações regionais'!G9)</f>
        <v>0</v>
      </c>
      <c r="T9" s="7">
        <f>ABS('Participações regionais'!$E9-'Participações regionais'!H9)</f>
        <v>0.21689709393508647</v>
      </c>
      <c r="U9" s="7">
        <f>ABS('Participações regionais'!$E9-'Participações regionais'!I9)</f>
        <v>3.1072669295108848E-2</v>
      </c>
      <c r="V9" s="7">
        <f>ABS('Participações regionais'!$E9-'Participações regionais'!J9)</f>
        <v>2.4881842450199889E-2</v>
      </c>
      <c r="W9" s="7">
        <f>ABS('Participações regionais'!$E9-'Participações regionais'!K9)</f>
        <v>3.4539614080014366E-2</v>
      </c>
      <c r="X9" s="7">
        <f>ABS('Participações regionais'!$E9-'Participações regionais'!L9)</f>
        <v>3.402388911363298E-2</v>
      </c>
      <c r="Y9" s="7">
        <f>ABS('Participações regionais'!$E9-'Participações regionais'!M9)</f>
        <v>2.9425884438317045E-2</v>
      </c>
      <c r="Z9" s="7">
        <f>ABS('Participações regionais'!$E9-'Participações regionais'!N9)</f>
        <v>2.9117569375218328E-2</v>
      </c>
      <c r="AA9" s="7">
        <f>ABS('Participações regionais'!$E9-'Participações regionais'!O9)</f>
        <v>2.3281596452328156E-2</v>
      </c>
      <c r="AB9" s="7">
        <f>ABS('Participações regionais'!$E9-'Participações regionais'!P9)</f>
        <v>6.5548701912338275E-2</v>
      </c>
      <c r="AC9" s="7">
        <f>ABS('Participações regionais'!$E9-'Participações regionais'!Q9)</f>
        <v>1.8736450215669748E-2</v>
      </c>
      <c r="AD9" s="7">
        <f>ABS('Participações regionais'!$F9-'Participações regionais'!G9)</f>
        <v>0</v>
      </c>
      <c r="AE9" s="7">
        <f>ABS('Participações regionais'!$F9-'Participações regionais'!H9)</f>
        <v>0.21689709393508647</v>
      </c>
      <c r="AF9" s="7">
        <f>ABS('Participações regionais'!$F9-'Participações regionais'!I9)</f>
        <v>3.1072669295108848E-2</v>
      </c>
      <c r="AG9" s="7">
        <f>ABS('Participações regionais'!$F9-'Participações regionais'!J9)</f>
        <v>2.4881842450199889E-2</v>
      </c>
      <c r="AH9" s="7">
        <f>ABS('Participações regionais'!$F9-'Participações regionais'!K9)</f>
        <v>3.4539614080014366E-2</v>
      </c>
      <c r="AI9" s="7">
        <f>ABS('Participações regionais'!$F9-'Participações regionais'!L9)</f>
        <v>3.402388911363298E-2</v>
      </c>
      <c r="AJ9" s="7">
        <f>ABS('Participações regionais'!$F9-'Participações regionais'!M9)</f>
        <v>2.9425884438317045E-2</v>
      </c>
      <c r="AK9" s="7">
        <f>ABS('Participações regionais'!$F9-'Participações regionais'!N9)</f>
        <v>2.9117569375218328E-2</v>
      </c>
      <c r="AL9" s="7">
        <f>ABS('Participações regionais'!$F9-'Participações regionais'!O9)</f>
        <v>2.3281596452328156E-2</v>
      </c>
      <c r="AM9" s="7">
        <f>ABS('Participações regionais'!$F9-'Participações regionais'!P9)</f>
        <v>6.5548701912338275E-2</v>
      </c>
      <c r="AN9" s="7">
        <f>ABS('Participações regionais'!$F9-'Participações regionais'!Q9)</f>
        <v>1.8736450215669748E-2</v>
      </c>
      <c r="AO9" s="7">
        <f>ABS('Participações regionais'!$F9-'Participações regionais'!R9)</f>
        <v>5.6831682004069323E-2</v>
      </c>
      <c r="AP9" s="7">
        <f>ABS('Participações regionais'!$G9-'Participações regionais'!H9)</f>
        <v>0.21689709393508647</v>
      </c>
      <c r="AQ9" s="7">
        <f>ABS('Participações regionais'!$G9-'Participações regionais'!I9)</f>
        <v>3.1072669295108848E-2</v>
      </c>
      <c r="AR9" s="7">
        <f>ABS('Participações regionais'!$G9-'Participações regionais'!J9)</f>
        <v>2.4881842450199889E-2</v>
      </c>
      <c r="AS9" s="7">
        <f>ABS('Participações regionais'!$G9-'Participações regionais'!K9)</f>
        <v>3.4539614080014366E-2</v>
      </c>
      <c r="AT9" s="7">
        <f>ABS('Participações regionais'!$G9-'Participações regionais'!L9)</f>
        <v>3.402388911363298E-2</v>
      </c>
      <c r="AU9" s="7">
        <f>ABS('Participações regionais'!$G9-'Participações regionais'!M9)</f>
        <v>2.9425884438317045E-2</v>
      </c>
      <c r="AV9" s="7">
        <f>ABS('Participações regionais'!$G9-'Participações regionais'!N9)</f>
        <v>2.9117569375218328E-2</v>
      </c>
      <c r="AW9" s="7">
        <f>ABS('Participações regionais'!$G9-'Participações regionais'!O9)</f>
        <v>2.3281596452328156E-2</v>
      </c>
      <c r="AX9" s="7">
        <f>ABS('Participações regionais'!$G9-'Participações regionais'!P9)</f>
        <v>6.5548701912338275E-2</v>
      </c>
      <c r="AY9" s="7">
        <f>ABS('Participações regionais'!$G9-'Participações regionais'!Q9)</f>
        <v>1.8736450215669748E-2</v>
      </c>
      <c r="AZ9" s="7">
        <f>ABS('Participações regionais'!$G9-'Participações regionais'!R9)</f>
        <v>5.6831682004069323E-2</v>
      </c>
      <c r="BA9" s="7">
        <f>ABS('Participações regionais'!$H9-'Participações regionais'!I9)</f>
        <v>0.18582442463997761</v>
      </c>
      <c r="BB9" s="7">
        <f>ABS('Participações regionais'!$H9-'Participações regionais'!J9)</f>
        <v>0.19201525148488657</v>
      </c>
      <c r="BC9" s="7">
        <f>ABS('Participações regionais'!$H9-'Participações regionais'!K9)</f>
        <v>0.18235747985507211</v>
      </c>
      <c r="BD9" s="7">
        <f>ABS('Participações regionais'!$H9-'Participações regionais'!L9)</f>
        <v>0.18287320482145347</v>
      </c>
      <c r="BE9" s="7">
        <f>ABS('Participações regionais'!$H9-'Participações regionais'!M9)</f>
        <v>0.18747120949676943</v>
      </c>
      <c r="BF9" s="7">
        <f>ABS('Participações regionais'!$H9-'Participações regionais'!N9)</f>
        <v>0.18777952455986813</v>
      </c>
      <c r="BG9" s="7">
        <f>ABS('Participações regionais'!$H9-'Participações regionais'!O9)</f>
        <v>0.1936154974827583</v>
      </c>
      <c r="BH9" s="7">
        <f>ABS('Participações regionais'!$H9-'Participações regionais'!P9)</f>
        <v>0.15134839202274819</v>
      </c>
      <c r="BI9" s="7">
        <f>ABS('Participações regionais'!$H9-'Participações regionais'!Q9)</f>
        <v>0.19816064371941672</v>
      </c>
      <c r="BJ9" s="7">
        <f>ABS('Participações regionais'!$H9-'Participações regionais'!R9)</f>
        <v>0.16006541193101714</v>
      </c>
      <c r="BK9" s="7">
        <f>ABS('Participações regionais'!$I9-'Participações regionais'!J9)</f>
        <v>6.1908268449089587E-3</v>
      </c>
      <c r="BL9" s="7">
        <f>ABS('Participações regionais'!$I9-'Participações regionais'!K9)</f>
        <v>3.4669447849055186E-3</v>
      </c>
      <c r="BM9" s="7">
        <f>ABS('Participações regionais'!$I9-'Participações regionais'!L9)</f>
        <v>2.9512198185241319E-3</v>
      </c>
      <c r="BN9" s="7">
        <f>ABS('Participações regionais'!$I9-'Participações regionais'!M9)</f>
        <v>1.6467848567918025E-3</v>
      </c>
      <c r="BO9" s="7">
        <f>ABS('Participações regionais'!$I9-'Participações regionais'!N9)</f>
        <v>1.9550999198905197E-3</v>
      </c>
      <c r="BP9" s="7">
        <f>ABS('Participações regionais'!$I9-'Participações regionais'!O9)</f>
        <v>7.791072842780692E-3</v>
      </c>
      <c r="BQ9" s="7">
        <f>ABS('Participações regionais'!$I9-'Participações regionais'!P9)</f>
        <v>3.4476032617229424E-2</v>
      </c>
      <c r="BR9" s="7">
        <f>ABS('Participações regionais'!$I9-'Participações regionais'!Q9)</f>
        <v>1.23362190794391E-2</v>
      </c>
      <c r="BS9" s="7">
        <f>ABS('Participações regionais'!$I9-'Participações regionais'!R9)</f>
        <v>2.5759012708960475E-2</v>
      </c>
      <c r="BT9" s="7">
        <f>ABS('Participações regionais'!$J9-'Participações regionais'!K9)</f>
        <v>9.6577716298144774E-3</v>
      </c>
      <c r="BU9" s="7">
        <f>ABS('Participações regionais'!$J9-'Participações regionais'!L9)</f>
        <v>9.1420466634330906E-3</v>
      </c>
      <c r="BV9" s="7">
        <f>ABS('Participações regionais'!$J9-'Participações regionais'!M9)</f>
        <v>4.5440419881171562E-3</v>
      </c>
      <c r="BW9" s="7">
        <f>ABS('Participações regionais'!$J9-'Participações regionais'!N9)</f>
        <v>4.235726925018439E-3</v>
      </c>
      <c r="BX9" s="7">
        <f>ABS('Participações regionais'!$J9-'Participações regionais'!O9)</f>
        <v>1.6002459978717333E-3</v>
      </c>
      <c r="BY9" s="7">
        <f>ABS('Participações regionais'!$J9-'Participações regionais'!P9)</f>
        <v>4.0666859462138383E-2</v>
      </c>
      <c r="BZ9" s="7">
        <f>ABS('Participações regionais'!$J9-'Participações regionais'!Q9)</f>
        <v>6.1453922345301414E-3</v>
      </c>
      <c r="CA9" s="7">
        <f>ABS('Participações regionais'!$J9-'Participações regionais'!R9)</f>
        <v>3.194983955386943E-2</v>
      </c>
      <c r="CB9" s="7">
        <f>ABS('Participações regionais'!$K9-'Participações regionais'!L9)</f>
        <v>5.1572496638138676E-4</v>
      </c>
      <c r="CC9" s="7">
        <f>ABS('Participações regionais'!$K9-'Participações regionais'!M9)</f>
        <v>5.1137296416973212E-3</v>
      </c>
      <c r="CD9" s="7">
        <f>ABS('Participações regionais'!$K9-'Participações regionais'!N9)</f>
        <v>5.4220447047960384E-3</v>
      </c>
      <c r="CE9" s="7">
        <f>ABS('Participações regionais'!$K9-'Participações regionais'!O9)</f>
        <v>1.1258017627686211E-2</v>
      </c>
      <c r="CF9" s="7">
        <f>ABS('Participações regionais'!$K9-'Participações regionais'!P9)</f>
        <v>3.1009087832323909E-2</v>
      </c>
      <c r="CG9" s="7">
        <f>ABS('Participações regionais'!$K9-'Participações regionais'!Q9)</f>
        <v>1.5803163864344619E-2</v>
      </c>
      <c r="CH9" s="7">
        <f>ABS('Participações regionais'!$K9-'Participações regionais'!R9)</f>
        <v>2.2292067924054956E-2</v>
      </c>
      <c r="CI9" s="7">
        <f>ABS('Participações regionais'!$L9-'Participações regionais'!M9)</f>
        <v>4.5980046753159344E-3</v>
      </c>
      <c r="CJ9" s="7">
        <f>ABS('Participações regionais'!$L9-'Participações regionais'!N9)</f>
        <v>4.9063197384146516E-3</v>
      </c>
      <c r="CK9" s="7">
        <f>ABS('Participações regionais'!$L9-'Participações regionais'!O9)</f>
        <v>1.0742292661304824E-2</v>
      </c>
      <c r="CL9" s="7">
        <f>ABS('Participações regionais'!$L9-'Participações regionais'!P9)</f>
        <v>3.1524812798705296E-2</v>
      </c>
      <c r="CM9" s="7">
        <f>ABS('Participações regionais'!$L9-'Participações regionais'!Q9)</f>
        <v>1.5287438897963232E-2</v>
      </c>
      <c r="CN9" s="7">
        <f>ABS('Participações regionais'!$L9-'Participações regionais'!R9)</f>
        <v>2.2807792890436343E-2</v>
      </c>
      <c r="CO9" s="7">
        <f>ABS('Participações regionais'!$M9-'Participações regionais'!N9)</f>
        <v>3.083150630987172E-4</v>
      </c>
      <c r="CP9" s="7">
        <f>ABS('Participações regionais'!$M9-'Participações regionais'!O9)</f>
        <v>6.1442879859888895E-3</v>
      </c>
      <c r="CQ9" s="7">
        <f>ABS('Participações regionais'!$M9-'Participações regionais'!P9)</f>
        <v>3.6122817474021227E-2</v>
      </c>
      <c r="CR9" s="7">
        <f>ABS('Participações regionais'!$M9-'Participações regionais'!Q9)</f>
        <v>1.0689434222647298E-2</v>
      </c>
      <c r="CS9" s="7">
        <f>ABS('Participações regionais'!$M9-'Participações regionais'!R9)</f>
        <v>2.7405797565752277E-2</v>
      </c>
      <c r="CT9" s="7">
        <f>ABS('Participações regionais'!$N9-'Participações regionais'!O9)</f>
        <v>5.8359729228901723E-3</v>
      </c>
      <c r="CU9" s="7">
        <f>ABS('Participações regionais'!$N9-'Participações regionais'!P9)</f>
        <v>3.6431132537119951E-2</v>
      </c>
      <c r="CV9" s="7">
        <f>ABS('Participações regionais'!$N9-'Participações regionais'!Q9)</f>
        <v>1.038111915954858E-2</v>
      </c>
      <c r="CW9" s="7">
        <f>ABS('Participações regionais'!$N9-'Participações regionais'!R9)</f>
        <v>2.7714112628850995E-2</v>
      </c>
      <c r="CX9" s="7">
        <f>ABS('Participações regionais'!$O9-'Participações regionais'!P9)</f>
        <v>4.226710546001012E-2</v>
      </c>
      <c r="CY9" s="7">
        <f>ABS('Participações regionais'!$O9-'Participações regionais'!Q9)</f>
        <v>4.5451462366584081E-3</v>
      </c>
      <c r="CZ9" s="7">
        <f>ABS('Participações regionais'!$O9-'Participações regionais'!R9)</f>
        <v>3.3550085551741167E-2</v>
      </c>
      <c r="DA9" s="7">
        <f>ABS('Participações regionais'!$P9-'Participações regionais'!Q9)</f>
        <v>4.6812251696668528E-2</v>
      </c>
      <c r="DB9" s="7">
        <f>ABS('Participações regionais'!$P9-'Participações regionais'!R9)</f>
        <v>8.7170199082689526E-3</v>
      </c>
      <c r="DC9" s="7">
        <f>+ABS('Participações regionais'!Q9-'Participações regionais'!R9)</f>
        <v>3.8095231788399575E-2</v>
      </c>
    </row>
    <row r="10" spans="1:107" x14ac:dyDescent="0.35">
      <c r="A10" s="2" t="s">
        <v>2</v>
      </c>
      <c r="B10" s="6" t="s">
        <v>31</v>
      </c>
      <c r="C10" s="8" t="s">
        <v>49</v>
      </c>
      <c r="D10" s="7">
        <f>ABS('Participações regionais'!$D10-'Participações regionais'!E10)</f>
        <v>3.1307384669785304E-2</v>
      </c>
      <c r="E10" s="7">
        <f>ABS('Participações regionais'!$D10-'Participações regionais'!F10)</f>
        <v>0.34998437008135541</v>
      </c>
      <c r="F10" s="7">
        <f>ABS('Participações regionais'!$D10-'Participações regionais'!G10)</f>
        <v>0.98327237711763726</v>
      </c>
      <c r="G10" s="7">
        <f>ABS('Participações regionais'!$D10-'Participações regionais'!H10)</f>
        <v>4.6468847051462245E-2</v>
      </c>
      <c r="H10" s="7">
        <f>ABS('Participações regionais'!$D10-'Participações regionais'!I10)</f>
        <v>0.4658156496300408</v>
      </c>
      <c r="I10" s="7">
        <f>ABS('Participações regionais'!$D10-'Participações regionais'!J10)</f>
        <v>0.54333662184396181</v>
      </c>
      <c r="J10" s="7">
        <f>ABS('Participações regionais'!$D10-'Participações regionais'!K10)</f>
        <v>0.39564517851934894</v>
      </c>
      <c r="K10" s="7">
        <f>ABS('Participações regionais'!$D10-'Participações regionais'!L10)</f>
        <v>0.39537631635765075</v>
      </c>
      <c r="L10" s="7">
        <f>ABS('Participações regionais'!$D10-'Participações regionais'!M10)</f>
        <v>0.48582660051063065</v>
      </c>
      <c r="M10" s="7">
        <f>ABS('Participações regionais'!$D10-'Participações regionais'!N10)</f>
        <v>0.6086760186243384</v>
      </c>
      <c r="N10" s="7">
        <f>ABS('Participações regionais'!$D10-'Participações regionais'!O10)</f>
        <v>0.52650962767196086</v>
      </c>
      <c r="O10" s="7">
        <f>ABS('Participações regionais'!$D10-'Participações regionais'!P10)</f>
        <v>0.33024522409048424</v>
      </c>
      <c r="P10" s="7">
        <f>ABS('Participações regionais'!$D10-'Participações regionais'!Q10)</f>
        <v>0.52770706505721776</v>
      </c>
      <c r="Q10" s="7">
        <f>ABS('Participações regionais'!$D10-'Participações regionais'!R10)</f>
        <v>0.23924709254307244</v>
      </c>
      <c r="R10" s="7">
        <f>ABS('Participações regionais'!$E10-'Participações regionais'!F10)</f>
        <v>0.31867698541157008</v>
      </c>
      <c r="S10" s="7">
        <f>ABS('Participações regionais'!$E10-'Participações regionais'!G10)</f>
        <v>0.95196499244785193</v>
      </c>
      <c r="T10" s="7">
        <f>ABS('Participações regionais'!$E10-'Participações regionais'!H10)</f>
        <v>1.5161462381676948E-2</v>
      </c>
      <c r="U10" s="7">
        <f>ABS('Participações regionais'!$E10-'Participações regionais'!I10)</f>
        <v>0.43450826496025546</v>
      </c>
      <c r="V10" s="7">
        <f>ABS('Participações regionais'!$E10-'Participações regionais'!J10)</f>
        <v>0.51202923717417648</v>
      </c>
      <c r="W10" s="7">
        <f>ABS('Participações regionais'!$E10-'Participações regionais'!K10)</f>
        <v>0.36433779384956361</v>
      </c>
      <c r="X10" s="7">
        <f>ABS('Participações regionais'!$E10-'Participações regionais'!L10)</f>
        <v>0.36406893168786542</v>
      </c>
      <c r="Y10" s="7">
        <f>ABS('Participações regionais'!$E10-'Participações regionais'!M10)</f>
        <v>0.45451921584084531</v>
      </c>
      <c r="Z10" s="7">
        <f>ABS('Participações regionais'!$E10-'Participações regionais'!N10)</f>
        <v>0.57736863395455307</v>
      </c>
      <c r="AA10" s="7">
        <f>ABS('Participações regionais'!$E10-'Participações regionais'!O10)</f>
        <v>0.49520224300217552</v>
      </c>
      <c r="AB10" s="7">
        <f>ABS('Participações regionais'!$E10-'Participações regionais'!P10)</f>
        <v>0.2989378394206989</v>
      </c>
      <c r="AC10" s="7">
        <f>ABS('Participações regionais'!$E10-'Participações regionais'!Q10)</f>
        <v>0.49639968038743243</v>
      </c>
      <c r="AD10" s="7">
        <f>ABS('Participações regionais'!$F10-'Participações regionais'!G10)</f>
        <v>0.63328800703628185</v>
      </c>
      <c r="AE10" s="7">
        <f>ABS('Participações regionais'!$F10-'Participações regionais'!H10)</f>
        <v>0.30351552302989315</v>
      </c>
      <c r="AF10" s="7">
        <f>ABS('Participações regionais'!$F10-'Participações regionais'!I10)</f>
        <v>0.11583127954868538</v>
      </c>
      <c r="AG10" s="7">
        <f>ABS('Participações regionais'!$F10-'Participações regionais'!J10)</f>
        <v>0.1933522517626064</v>
      </c>
      <c r="AH10" s="7">
        <f>ABS('Participações regionais'!$F10-'Participações regionais'!K10)</f>
        <v>4.5660808437993528E-2</v>
      </c>
      <c r="AI10" s="7">
        <f>ABS('Participações regionais'!$F10-'Participações regionais'!L10)</f>
        <v>4.5391946276295336E-2</v>
      </c>
      <c r="AJ10" s="7">
        <f>ABS('Participações regionais'!$F10-'Participações regionais'!M10)</f>
        <v>0.13584223042927523</v>
      </c>
      <c r="AK10" s="7">
        <f>ABS('Participações regionais'!$F10-'Participações regionais'!N10)</f>
        <v>0.25869164854298299</v>
      </c>
      <c r="AL10" s="7">
        <f>ABS('Participações regionais'!$F10-'Participações regionais'!O10)</f>
        <v>0.17652525759060544</v>
      </c>
      <c r="AM10" s="7">
        <f>ABS('Participações regionais'!$F10-'Participações regionais'!P10)</f>
        <v>1.9739145990871176E-2</v>
      </c>
      <c r="AN10" s="7">
        <f>ABS('Participações regionais'!$F10-'Participações regionais'!Q10)</f>
        <v>0.17772269497586235</v>
      </c>
      <c r="AO10" s="7">
        <f>ABS('Participações regionais'!$F10-'Participações regionais'!R10)</f>
        <v>0.11073727753828294</v>
      </c>
      <c r="AP10" s="7">
        <f>ABS('Participações regionais'!$G10-'Participações regionais'!H10)</f>
        <v>0.93680353006617501</v>
      </c>
      <c r="AQ10" s="7">
        <f>ABS('Participações regionais'!$G10-'Participações regionais'!I10)</f>
        <v>0.51745672748759652</v>
      </c>
      <c r="AR10" s="7">
        <f>ABS('Participações regionais'!$G10-'Participações regionais'!J10)</f>
        <v>0.43993575527367546</v>
      </c>
      <c r="AS10" s="7">
        <f>ABS('Participações regionais'!$G10-'Participações regionais'!K10)</f>
        <v>0.58762719859828838</v>
      </c>
      <c r="AT10" s="7">
        <f>ABS('Participações regionais'!$G10-'Participações regionais'!L10)</f>
        <v>0.58789606075998657</v>
      </c>
      <c r="AU10" s="7">
        <f>ABS('Participações regionais'!$G10-'Participações regionais'!M10)</f>
        <v>0.49744577660700662</v>
      </c>
      <c r="AV10" s="7">
        <f>ABS('Participações regionais'!$G10-'Participações regionais'!N10)</f>
        <v>0.37459635849329886</v>
      </c>
      <c r="AW10" s="7">
        <f>ABS('Participações regionais'!$G10-'Participações regionais'!O10)</f>
        <v>0.45676274944567641</v>
      </c>
      <c r="AX10" s="7">
        <f>ABS('Participações regionais'!$G10-'Participações regionais'!P10)</f>
        <v>0.65302715302715297</v>
      </c>
      <c r="AY10" s="7">
        <f>ABS('Participações regionais'!$G10-'Participações regionais'!Q10)</f>
        <v>0.4555653120604195</v>
      </c>
      <c r="AZ10" s="7">
        <f>ABS('Participações regionais'!$G10-'Participações regionais'!R10)</f>
        <v>0.74402528457456474</v>
      </c>
      <c r="BA10" s="7">
        <f>ABS('Participações regionais'!$H10-'Participações regionais'!I10)</f>
        <v>0.41934680257857854</v>
      </c>
      <c r="BB10" s="7">
        <f>ABS('Participações regionais'!$H10-'Participações regionais'!J10)</f>
        <v>0.49686777479249955</v>
      </c>
      <c r="BC10" s="7">
        <f>ABS('Participações regionais'!$H10-'Participações regionais'!K10)</f>
        <v>0.34917633146788668</v>
      </c>
      <c r="BD10" s="7">
        <f>ABS('Participações regionais'!$H10-'Participações regionais'!L10)</f>
        <v>0.34890746930618849</v>
      </c>
      <c r="BE10" s="7">
        <f>ABS('Participações regionais'!$H10-'Participações regionais'!M10)</f>
        <v>0.43935775345916839</v>
      </c>
      <c r="BF10" s="7">
        <f>ABS('Participações regionais'!$H10-'Participações regionais'!N10)</f>
        <v>0.56220717157287614</v>
      </c>
      <c r="BG10" s="7">
        <f>ABS('Participações regionais'!$H10-'Participações regionais'!O10)</f>
        <v>0.4800407806204986</v>
      </c>
      <c r="BH10" s="7">
        <f>ABS('Participações regionais'!$H10-'Participações regionais'!P10)</f>
        <v>0.28377637703902198</v>
      </c>
      <c r="BI10" s="7">
        <f>ABS('Participações regionais'!$H10-'Participações regionais'!Q10)</f>
        <v>0.4812382180057555</v>
      </c>
      <c r="BJ10" s="7">
        <f>ABS('Participações regionais'!$H10-'Participações regionais'!R10)</f>
        <v>0.19277824549161021</v>
      </c>
      <c r="BK10" s="7">
        <f>ABS('Participações regionais'!$I10-'Participações regionais'!J10)</f>
        <v>7.7520972213921013E-2</v>
      </c>
      <c r="BL10" s="7">
        <f>ABS('Participações regionais'!$I10-'Participações regionais'!K10)</f>
        <v>7.0170471110691857E-2</v>
      </c>
      <c r="BM10" s="7">
        <f>ABS('Participações regionais'!$I10-'Participações regionais'!L10)</f>
        <v>7.0439333272390048E-2</v>
      </c>
      <c r="BN10" s="7">
        <f>ABS('Participações regionais'!$I10-'Participações regionais'!M10)</f>
        <v>2.0010950880589851E-2</v>
      </c>
      <c r="BO10" s="7">
        <f>ABS('Participações regionais'!$I10-'Participações regionais'!N10)</f>
        <v>0.1428603689942976</v>
      </c>
      <c r="BP10" s="7">
        <f>ABS('Participações regionais'!$I10-'Participações regionais'!O10)</f>
        <v>6.069397804192006E-2</v>
      </c>
      <c r="BQ10" s="7">
        <f>ABS('Participações regionais'!$I10-'Participações regionais'!P10)</f>
        <v>0.13557042553955656</v>
      </c>
      <c r="BR10" s="7">
        <f>ABS('Participações regionais'!$I10-'Participações regionais'!Q10)</f>
        <v>6.1891415427176966E-2</v>
      </c>
      <c r="BS10" s="7">
        <f>ABS('Participações regionais'!$I10-'Participações regionais'!R10)</f>
        <v>0.22656855708696833</v>
      </c>
      <c r="BT10" s="7">
        <f>ABS('Participações regionais'!$J10-'Participações regionais'!K10)</f>
        <v>0.14769144332461287</v>
      </c>
      <c r="BU10" s="7">
        <f>ABS('Participações regionais'!$J10-'Participações regionais'!L10)</f>
        <v>0.14796030548631106</v>
      </c>
      <c r="BV10" s="7">
        <f>ABS('Participações regionais'!$J10-'Participações regionais'!M10)</f>
        <v>5.7510021333331163E-2</v>
      </c>
      <c r="BW10" s="7">
        <f>ABS('Participações regionais'!$J10-'Participações regionais'!N10)</f>
        <v>6.5339396780376591E-2</v>
      </c>
      <c r="BX10" s="7">
        <f>ABS('Participações regionais'!$J10-'Participações regionais'!O10)</f>
        <v>1.6826994172000953E-2</v>
      </c>
      <c r="BY10" s="7">
        <f>ABS('Participações regionais'!$J10-'Participações regionais'!P10)</f>
        <v>0.21309139775347757</v>
      </c>
      <c r="BZ10" s="7">
        <f>ABS('Participações regionais'!$J10-'Participações regionais'!Q10)</f>
        <v>1.5629556786744048E-2</v>
      </c>
      <c r="CA10" s="7">
        <f>ABS('Participações regionais'!$J10-'Participações regionais'!R10)</f>
        <v>0.30408952930088934</v>
      </c>
      <c r="CB10" s="7">
        <f>ABS('Participações regionais'!$K10-'Participações regionais'!L10)</f>
        <v>2.6886216169819122E-4</v>
      </c>
      <c r="CC10" s="7">
        <f>ABS('Participações regionais'!$K10-'Participações regionais'!M10)</f>
        <v>9.0181421991281707E-2</v>
      </c>
      <c r="CD10" s="7">
        <f>ABS('Participações regionais'!$K10-'Participações regionais'!N10)</f>
        <v>0.21303084010498946</v>
      </c>
      <c r="CE10" s="7">
        <f>ABS('Participações regionais'!$K10-'Participações regionais'!O10)</f>
        <v>0.13086444915261192</v>
      </c>
      <c r="CF10" s="7">
        <f>ABS('Participações regionais'!$K10-'Participações regionais'!P10)</f>
        <v>6.5399954428864704E-2</v>
      </c>
      <c r="CG10" s="7">
        <f>ABS('Participações regionais'!$K10-'Participações regionais'!Q10)</f>
        <v>0.13206188653786882</v>
      </c>
      <c r="CH10" s="7">
        <f>ABS('Participações regionais'!$K10-'Participações regionais'!R10)</f>
        <v>0.15639808597627647</v>
      </c>
      <c r="CI10" s="7">
        <f>ABS('Participações regionais'!$L10-'Participações regionais'!M10)</f>
        <v>9.0450284152979898E-2</v>
      </c>
      <c r="CJ10" s="7">
        <f>ABS('Participações regionais'!$L10-'Participações regionais'!N10)</f>
        <v>0.21329970226668765</v>
      </c>
      <c r="CK10" s="7">
        <f>ABS('Participações regionais'!$L10-'Participações regionais'!O10)</f>
        <v>0.13113331131431011</v>
      </c>
      <c r="CL10" s="7">
        <f>ABS('Participações regionais'!$L10-'Participações regionais'!P10)</f>
        <v>6.5131092267166513E-2</v>
      </c>
      <c r="CM10" s="7">
        <f>ABS('Participações regionais'!$L10-'Participações regionais'!Q10)</f>
        <v>0.13233074869956701</v>
      </c>
      <c r="CN10" s="7">
        <f>ABS('Participações regionais'!$L10-'Participações regionais'!R10)</f>
        <v>0.15612922381457828</v>
      </c>
      <c r="CO10" s="7">
        <f>ABS('Participações regionais'!$M10-'Participações regionais'!N10)</f>
        <v>0.12284941811370775</v>
      </c>
      <c r="CP10" s="7">
        <f>ABS('Participações regionais'!$M10-'Participações regionais'!O10)</f>
        <v>4.068302716133021E-2</v>
      </c>
      <c r="CQ10" s="7">
        <f>ABS('Participações regionais'!$M10-'Participações regionais'!P10)</f>
        <v>0.15558137642014641</v>
      </c>
      <c r="CR10" s="7">
        <f>ABS('Participações regionais'!$M10-'Participações regionais'!Q10)</f>
        <v>4.1880464546587115E-2</v>
      </c>
      <c r="CS10" s="7">
        <f>ABS('Participações regionais'!$M10-'Participações regionais'!R10)</f>
        <v>0.24657950796755818</v>
      </c>
      <c r="CT10" s="7">
        <f>ABS('Participações regionais'!$N10-'Participações regionais'!O10)</f>
        <v>8.2166390952377544E-2</v>
      </c>
      <c r="CU10" s="7">
        <f>ABS('Participações regionais'!$N10-'Participações regionais'!P10)</f>
        <v>0.27843079453385416</v>
      </c>
      <c r="CV10" s="7">
        <f>ABS('Participações regionais'!$N10-'Participações regionais'!Q10)</f>
        <v>8.0968953567120638E-2</v>
      </c>
      <c r="CW10" s="7">
        <f>ABS('Participações regionais'!$N10-'Participações regionais'!R10)</f>
        <v>0.36942892608126593</v>
      </c>
      <c r="CX10" s="7">
        <f>ABS('Participações regionais'!$O10-'Participações regionais'!P10)</f>
        <v>0.19626440358147662</v>
      </c>
      <c r="CY10" s="7">
        <f>ABS('Participações regionais'!$O10-'Participações regionais'!Q10)</f>
        <v>1.1974373852569054E-3</v>
      </c>
      <c r="CZ10" s="7">
        <f>ABS('Participações regionais'!$O10-'Participações regionais'!R10)</f>
        <v>0.28726253512888839</v>
      </c>
      <c r="DA10" s="7">
        <f>ABS('Participações regionais'!$P10-'Participações regionais'!Q10)</f>
        <v>0.19746184096673353</v>
      </c>
      <c r="DB10" s="7">
        <f>ABS('Participações regionais'!$P10-'Participações regionais'!R10)</f>
        <v>9.0998131547411765E-2</v>
      </c>
      <c r="DC10" s="7">
        <f>+ABS('Participações regionais'!Q10-'Participações regionais'!R10)</f>
        <v>0.28845997251414529</v>
      </c>
    </row>
    <row r="11" spans="1:107" x14ac:dyDescent="0.35">
      <c r="A11" s="2" t="s">
        <v>10</v>
      </c>
      <c r="B11" s="6" t="s">
        <v>32</v>
      </c>
      <c r="C11" s="8" t="s">
        <v>50</v>
      </c>
      <c r="D11" s="7">
        <f>ABS('Participações regionais'!$D11-'Participações regionais'!E11)</f>
        <v>2.6198758182690546E-2</v>
      </c>
      <c r="E11" s="7">
        <f>ABS('Participações regionais'!$D11-'Participações regionais'!F11)</f>
        <v>2.6198758182690546E-2</v>
      </c>
      <c r="F11" s="7">
        <f>ABS('Participações regionais'!$D11-'Participações regionais'!G11)</f>
        <v>2.6198758182690546E-2</v>
      </c>
      <c r="G11" s="7">
        <f>ABS('Participações regionais'!$D11-'Participações regionais'!H11)</f>
        <v>2.4174709942648056E-2</v>
      </c>
      <c r="H11" s="7">
        <f>ABS('Participações regionais'!$D11-'Participações regionais'!I11)</f>
        <v>1.0743925618533125E-2</v>
      </c>
      <c r="I11" s="7">
        <f>ABS('Participações regionais'!$D11-'Participações regionais'!J11)</f>
        <v>3.8232281044007568E-3</v>
      </c>
      <c r="J11" s="7">
        <f>ABS('Participações regionais'!$D11-'Participações regionais'!K11)</f>
        <v>5.1685899323592188E-3</v>
      </c>
      <c r="K11" s="7">
        <f>ABS('Participações regionais'!$D11-'Participações regionais'!L11)</f>
        <v>1.8609843169413748E-2</v>
      </c>
      <c r="L11" s="7">
        <f>ABS('Participações regionais'!$D11-'Participações regionais'!M11)</f>
        <v>1.5040187070649382E-2</v>
      </c>
      <c r="M11" s="7">
        <f>ABS('Participações regionais'!$D11-'Participações regionais'!N11)</f>
        <v>1.0538745743290022E-2</v>
      </c>
      <c r="N11" s="7">
        <f>ABS('Participações regionais'!$D11-'Participações regionais'!O11)</f>
        <v>1.1786341331249308E-2</v>
      </c>
      <c r="O11" s="7">
        <f>ABS('Participações regionais'!$D11-'Participações regionais'!P11)</f>
        <v>5.7795010682959794E-3</v>
      </c>
      <c r="P11" s="7">
        <f>ABS('Participações regionais'!$D11-'Participações regionais'!Q11)</f>
        <v>1.3576536106155751E-2</v>
      </c>
      <c r="Q11" s="7">
        <f>ABS('Participações regionais'!$D11-'Participações regionais'!R11)</f>
        <v>6.5805035194599279E-3</v>
      </c>
      <c r="R11" s="7">
        <f>ABS('Participações regionais'!$E11-'Participações regionais'!F11)</f>
        <v>0</v>
      </c>
      <c r="S11" s="7">
        <f>ABS('Participações regionais'!$E11-'Participações regionais'!G11)</f>
        <v>0</v>
      </c>
      <c r="T11" s="7">
        <f>ABS('Participações regionais'!$E11-'Participações regionais'!H11)</f>
        <v>2.0240482400424899E-3</v>
      </c>
      <c r="U11" s="7">
        <f>ABS('Participações regionais'!$E11-'Participações regionais'!I11)</f>
        <v>1.545483256415742E-2</v>
      </c>
      <c r="V11" s="7">
        <f>ABS('Participações regionais'!$E11-'Participações regionais'!J11)</f>
        <v>2.2375530078289789E-2</v>
      </c>
      <c r="W11" s="7">
        <f>ABS('Participações regionais'!$E11-'Participações regionais'!K11)</f>
        <v>2.1030168250331327E-2</v>
      </c>
      <c r="X11" s="7">
        <f>ABS('Participações regionais'!$E11-'Participações regionais'!L11)</f>
        <v>7.5889150132767997E-3</v>
      </c>
      <c r="Y11" s="7">
        <f>ABS('Participações regionais'!$E11-'Participações regionais'!M11)</f>
        <v>1.1158571112041164E-2</v>
      </c>
      <c r="Z11" s="7">
        <f>ABS('Participações regionais'!$E11-'Participações regionais'!N11)</f>
        <v>1.5660012439400524E-2</v>
      </c>
      <c r="AA11" s="7">
        <f>ABS('Participações regionais'!$E11-'Participações regionais'!O11)</f>
        <v>1.4412416851441238E-2</v>
      </c>
      <c r="AB11" s="7">
        <f>ABS('Participações regionais'!$E11-'Participações regionais'!P11)</f>
        <v>3.1978259250986525E-2</v>
      </c>
      <c r="AC11" s="7">
        <f>ABS('Participações regionais'!$E11-'Participações regionais'!Q11)</f>
        <v>1.2622222076534795E-2</v>
      </c>
      <c r="AD11" s="7">
        <f>ABS('Participações regionais'!$F11-'Participações regionais'!G11)</f>
        <v>0</v>
      </c>
      <c r="AE11" s="7">
        <f>ABS('Participações regionais'!$F11-'Participações regionais'!H11)</f>
        <v>2.0240482400424899E-3</v>
      </c>
      <c r="AF11" s="7">
        <f>ABS('Participações regionais'!$F11-'Participações regionais'!I11)</f>
        <v>1.545483256415742E-2</v>
      </c>
      <c r="AG11" s="7">
        <f>ABS('Participações regionais'!$F11-'Participações regionais'!J11)</f>
        <v>2.2375530078289789E-2</v>
      </c>
      <c r="AH11" s="7">
        <f>ABS('Participações regionais'!$F11-'Participações regionais'!K11)</f>
        <v>2.1030168250331327E-2</v>
      </c>
      <c r="AI11" s="7">
        <f>ABS('Participações regionais'!$F11-'Participações regionais'!L11)</f>
        <v>7.5889150132767997E-3</v>
      </c>
      <c r="AJ11" s="7">
        <f>ABS('Participações regionais'!$F11-'Participações regionais'!M11)</f>
        <v>1.1158571112041164E-2</v>
      </c>
      <c r="AK11" s="7">
        <f>ABS('Participações regionais'!$F11-'Participações regionais'!N11)</f>
        <v>1.5660012439400524E-2</v>
      </c>
      <c r="AL11" s="7">
        <f>ABS('Participações regionais'!$F11-'Participações regionais'!O11)</f>
        <v>1.4412416851441238E-2</v>
      </c>
      <c r="AM11" s="7">
        <f>ABS('Participações regionais'!$F11-'Participações regionais'!P11)</f>
        <v>3.1978259250986525E-2</v>
      </c>
      <c r="AN11" s="7">
        <f>ABS('Participações regionais'!$F11-'Participações regionais'!Q11)</f>
        <v>1.2622222076534795E-2</v>
      </c>
      <c r="AO11" s="7">
        <f>ABS('Participações regionais'!$F11-'Participações regionais'!R11)</f>
        <v>1.9618254663230618E-2</v>
      </c>
      <c r="AP11" s="7">
        <f>ABS('Participações regionais'!$G11-'Participações regionais'!H11)</f>
        <v>2.0240482400424899E-3</v>
      </c>
      <c r="AQ11" s="7">
        <f>ABS('Participações regionais'!$G11-'Participações regionais'!I11)</f>
        <v>1.545483256415742E-2</v>
      </c>
      <c r="AR11" s="7">
        <f>ABS('Participações regionais'!$G11-'Participações regionais'!J11)</f>
        <v>2.2375530078289789E-2</v>
      </c>
      <c r="AS11" s="7">
        <f>ABS('Participações regionais'!$G11-'Participações regionais'!K11)</f>
        <v>2.1030168250331327E-2</v>
      </c>
      <c r="AT11" s="7">
        <f>ABS('Participações regionais'!$G11-'Participações regionais'!L11)</f>
        <v>7.5889150132767997E-3</v>
      </c>
      <c r="AU11" s="7">
        <f>ABS('Participações regionais'!$G11-'Participações regionais'!M11)</f>
        <v>1.1158571112041164E-2</v>
      </c>
      <c r="AV11" s="7">
        <f>ABS('Participações regionais'!$G11-'Participações regionais'!N11)</f>
        <v>1.5660012439400524E-2</v>
      </c>
      <c r="AW11" s="7">
        <f>ABS('Participações regionais'!$G11-'Participações regionais'!O11)</f>
        <v>1.4412416851441238E-2</v>
      </c>
      <c r="AX11" s="7">
        <f>ABS('Participações regionais'!$G11-'Participações regionais'!P11)</f>
        <v>3.1978259250986525E-2</v>
      </c>
      <c r="AY11" s="7">
        <f>ABS('Participações regionais'!$G11-'Participações regionais'!Q11)</f>
        <v>1.2622222076534795E-2</v>
      </c>
      <c r="AZ11" s="7">
        <f>ABS('Participações regionais'!$G11-'Participações regionais'!R11)</f>
        <v>1.9618254663230618E-2</v>
      </c>
      <c r="BA11" s="7">
        <f>ABS('Participações regionais'!$H11-'Participações regionais'!I11)</f>
        <v>1.3430784324114931E-2</v>
      </c>
      <c r="BB11" s="7">
        <f>ABS('Participações regionais'!$H11-'Participações regionais'!J11)</f>
        <v>2.0351481838247299E-2</v>
      </c>
      <c r="BC11" s="7">
        <f>ABS('Participações regionais'!$H11-'Participações regionais'!K11)</f>
        <v>1.9006120010288837E-2</v>
      </c>
      <c r="BD11" s="7">
        <f>ABS('Participações regionais'!$H11-'Participações regionais'!L11)</f>
        <v>5.5648667732343098E-3</v>
      </c>
      <c r="BE11" s="7">
        <f>ABS('Participações regionais'!$H11-'Participações regionais'!M11)</f>
        <v>9.1345228719986737E-3</v>
      </c>
      <c r="BF11" s="7">
        <f>ABS('Participações regionais'!$H11-'Participações regionais'!N11)</f>
        <v>1.3635964199358034E-2</v>
      </c>
      <c r="BG11" s="7">
        <f>ABS('Participações regionais'!$H11-'Participações regionais'!O11)</f>
        <v>1.2388368611398748E-2</v>
      </c>
      <c r="BH11" s="7">
        <f>ABS('Participações regionais'!$H11-'Participações regionais'!P11)</f>
        <v>2.9954211010944035E-2</v>
      </c>
      <c r="BI11" s="7">
        <f>ABS('Participações regionais'!$H11-'Participações regionais'!Q11)</f>
        <v>1.0598173836492305E-2</v>
      </c>
      <c r="BJ11" s="7">
        <f>ABS('Participações regionais'!$H11-'Participações regionais'!R11)</f>
        <v>1.7594206423188128E-2</v>
      </c>
      <c r="BK11" s="7">
        <f>ABS('Participações regionais'!$I11-'Participações regionais'!J11)</f>
        <v>6.9206975141323686E-3</v>
      </c>
      <c r="BL11" s="7">
        <f>ABS('Participações regionais'!$I11-'Participações regionais'!K11)</f>
        <v>5.5753356861739066E-3</v>
      </c>
      <c r="BM11" s="7">
        <f>ABS('Participações regionais'!$I11-'Participações regionais'!L11)</f>
        <v>7.8659175508806207E-3</v>
      </c>
      <c r="BN11" s="7">
        <f>ABS('Participações regionais'!$I11-'Participações regionais'!M11)</f>
        <v>4.2962614521162568E-3</v>
      </c>
      <c r="BO11" s="7">
        <f>ABS('Participações regionais'!$I11-'Participações regionais'!N11)</f>
        <v>2.0517987524310347E-4</v>
      </c>
      <c r="BP11" s="7">
        <f>ABS('Participações regionais'!$I11-'Participações regionais'!O11)</f>
        <v>1.0424157127161826E-3</v>
      </c>
      <c r="BQ11" s="7">
        <f>ABS('Participações regionais'!$I11-'Participações regionais'!P11)</f>
        <v>1.6523426686829105E-2</v>
      </c>
      <c r="BR11" s="7">
        <f>ABS('Participações regionais'!$I11-'Participações regionais'!Q11)</f>
        <v>2.8326104876226256E-3</v>
      </c>
      <c r="BS11" s="7">
        <f>ABS('Participações regionais'!$I11-'Participações regionais'!R11)</f>
        <v>4.1634220990731975E-3</v>
      </c>
      <c r="BT11" s="7">
        <f>ABS('Participações regionais'!$J11-'Participações regionais'!K11)</f>
        <v>1.345361827958462E-3</v>
      </c>
      <c r="BU11" s="7">
        <f>ABS('Participações regionais'!$J11-'Participações regionais'!L11)</f>
        <v>1.4786615065012989E-2</v>
      </c>
      <c r="BV11" s="7">
        <f>ABS('Participações regionais'!$J11-'Participações regionais'!M11)</f>
        <v>1.1216958966248625E-2</v>
      </c>
      <c r="BW11" s="7">
        <f>ABS('Participações regionais'!$J11-'Participações regionais'!N11)</f>
        <v>6.7155176388892651E-3</v>
      </c>
      <c r="BX11" s="7">
        <f>ABS('Participações regionais'!$J11-'Participações regionais'!O11)</f>
        <v>7.9631132268485512E-3</v>
      </c>
      <c r="BY11" s="7">
        <f>ABS('Participações regionais'!$J11-'Participações regionais'!P11)</f>
        <v>9.6027291726967362E-3</v>
      </c>
      <c r="BZ11" s="7">
        <f>ABS('Participações regionais'!$J11-'Participações regionais'!Q11)</f>
        <v>9.7533080017549942E-3</v>
      </c>
      <c r="CA11" s="7">
        <f>ABS('Participações regionais'!$J11-'Participações regionais'!R11)</f>
        <v>2.7572754150591711E-3</v>
      </c>
      <c r="CB11" s="7">
        <f>ABS('Participações regionais'!$K11-'Participações regionais'!L11)</f>
        <v>1.3441253237054527E-2</v>
      </c>
      <c r="CC11" s="7">
        <f>ABS('Participações regionais'!$K11-'Participações regionais'!M11)</f>
        <v>9.8715971382901634E-3</v>
      </c>
      <c r="CD11" s="7">
        <f>ABS('Participações regionais'!$K11-'Participações regionais'!N11)</f>
        <v>5.3701558109308031E-3</v>
      </c>
      <c r="CE11" s="7">
        <f>ABS('Participações regionais'!$K11-'Participações regionais'!O11)</f>
        <v>6.6177513988900892E-3</v>
      </c>
      <c r="CF11" s="7">
        <f>ABS('Participações regionais'!$K11-'Participações regionais'!P11)</f>
        <v>1.0948091000655198E-2</v>
      </c>
      <c r="CG11" s="7">
        <f>ABS('Participações regionais'!$K11-'Participações regionais'!Q11)</f>
        <v>8.4079461737965322E-3</v>
      </c>
      <c r="CH11" s="7">
        <f>ABS('Participações regionais'!$K11-'Participações regionais'!R11)</f>
        <v>1.4119135871007091E-3</v>
      </c>
      <c r="CI11" s="7">
        <f>ABS('Participações regionais'!$L11-'Participações regionais'!M11)</f>
        <v>3.5696560987643639E-3</v>
      </c>
      <c r="CJ11" s="7">
        <f>ABS('Participações regionais'!$L11-'Participações regionais'!N11)</f>
        <v>8.0710974261237241E-3</v>
      </c>
      <c r="CK11" s="7">
        <f>ABS('Participações regionais'!$L11-'Participações regionais'!O11)</f>
        <v>6.8235018381644381E-3</v>
      </c>
      <c r="CL11" s="7">
        <f>ABS('Participações regionais'!$L11-'Participações regionais'!P11)</f>
        <v>2.4389344237709727E-2</v>
      </c>
      <c r="CM11" s="7">
        <f>ABS('Participações regionais'!$L11-'Participações regionais'!Q11)</f>
        <v>5.0333070632579951E-3</v>
      </c>
      <c r="CN11" s="7">
        <f>ABS('Participações regionais'!$L11-'Participações regionais'!R11)</f>
        <v>1.2029339649953818E-2</v>
      </c>
      <c r="CO11" s="7">
        <f>ABS('Participações regionais'!$M11-'Participações regionais'!N11)</f>
        <v>4.5014413273593602E-3</v>
      </c>
      <c r="CP11" s="7">
        <f>ABS('Participações regionais'!$M11-'Participações regionais'!O11)</f>
        <v>3.2538457394000742E-3</v>
      </c>
      <c r="CQ11" s="7">
        <f>ABS('Participações regionais'!$M11-'Participações regionais'!P11)</f>
        <v>2.0819688138945362E-2</v>
      </c>
      <c r="CR11" s="7">
        <f>ABS('Participações regionais'!$M11-'Participações regionais'!Q11)</f>
        <v>1.4636509644936312E-3</v>
      </c>
      <c r="CS11" s="7">
        <f>ABS('Participações regionais'!$M11-'Participações regionais'!R11)</f>
        <v>8.4596835511894543E-3</v>
      </c>
      <c r="CT11" s="7">
        <f>ABS('Participações regionais'!$N11-'Participações regionais'!O11)</f>
        <v>1.2475955879592861E-3</v>
      </c>
      <c r="CU11" s="7">
        <f>ABS('Participações regionais'!$N11-'Participações regionais'!P11)</f>
        <v>1.6318246811586001E-2</v>
      </c>
      <c r="CV11" s="7">
        <f>ABS('Participações regionais'!$N11-'Participações regionais'!Q11)</f>
        <v>3.0377903628657291E-3</v>
      </c>
      <c r="CW11" s="7">
        <f>ABS('Participações regionais'!$N11-'Participações regionais'!R11)</f>
        <v>3.9582422238300941E-3</v>
      </c>
      <c r="CX11" s="7">
        <f>ABS('Participações regionais'!$O11-'Participações regionais'!P11)</f>
        <v>1.7565842399545287E-2</v>
      </c>
      <c r="CY11" s="7">
        <f>ABS('Participações regionais'!$O11-'Participações regionais'!Q11)</f>
        <v>1.790194774906443E-3</v>
      </c>
      <c r="CZ11" s="7">
        <f>ABS('Participações regionais'!$O11-'Participações regionais'!R11)</f>
        <v>5.2058378117893801E-3</v>
      </c>
      <c r="DA11" s="7">
        <f>ABS('Participações regionais'!$P11-'Participações regionais'!Q11)</f>
        <v>1.935603717445173E-2</v>
      </c>
      <c r="DB11" s="7">
        <f>ABS('Participações regionais'!$P11-'Participações regionais'!R11)</f>
        <v>1.2360004587755907E-2</v>
      </c>
      <c r="DC11" s="7">
        <f>+ABS('Participações regionais'!Q11-'Participações regionais'!R11)</f>
        <v>6.9960325866958231E-3</v>
      </c>
    </row>
    <row r="12" spans="1:107" x14ac:dyDescent="0.35">
      <c r="A12" s="2" t="s">
        <v>4</v>
      </c>
      <c r="B12" s="6" t="s">
        <v>33</v>
      </c>
      <c r="C12" s="8" t="s">
        <v>51</v>
      </c>
      <c r="D12" s="7">
        <f>ABS('Participações regionais'!$D12-'Participações regionais'!E12)</f>
        <v>0.27991829983538641</v>
      </c>
      <c r="E12" s="7">
        <f>ABS('Participações regionais'!$D12-'Participações regionais'!F12)</f>
        <v>0.14956112773090993</v>
      </c>
      <c r="F12" s="7">
        <f>ABS('Participações regionais'!$D12-'Participações regionais'!G12)</f>
        <v>0.14956112773090993</v>
      </c>
      <c r="G12" s="7">
        <f>ABS('Participações regionais'!$D12-'Participações regionais'!H12)</f>
        <v>0.14400666970632398</v>
      </c>
      <c r="H12" s="7">
        <f>ABS('Participações regionais'!$D12-'Participações regionais'!I12)</f>
        <v>0.1071494810831925</v>
      </c>
      <c r="I12" s="7">
        <f>ABS('Participações regionais'!$D12-'Participações regionais'!J12)</f>
        <v>0.11664530605520462</v>
      </c>
      <c r="J12" s="7">
        <f>ABS('Participações regionais'!$D12-'Participações regionais'!K12)</f>
        <v>9.6561150194238554E-2</v>
      </c>
      <c r="K12" s="7">
        <f>ABS('Participações regionais'!$D12-'Participações regionais'!L12)</f>
        <v>9.3856362378945485E-2</v>
      </c>
      <c r="L12" s="7">
        <f>ABS('Participações regionais'!$D12-'Participações regionais'!M12)</f>
        <v>0.10094471669174107</v>
      </c>
      <c r="M12" s="7">
        <f>ABS('Participações regionais'!$D12-'Participações regionais'!N12)</f>
        <v>0.12342134635763419</v>
      </c>
      <c r="N12" s="7">
        <f>ABS('Participações regionais'!$D12-'Participações regionais'!O12)</f>
        <v>0.11519305677747313</v>
      </c>
      <c r="O12" s="7">
        <f>ABS('Participações regionais'!$D12-'Participações regionais'!P12)</f>
        <v>0.1078121314364591</v>
      </c>
      <c r="P12" s="7">
        <f>ABS('Participações regionais'!$D12-'Participações regionais'!Q12)</f>
        <v>0.1169830516763367</v>
      </c>
      <c r="Q12" s="7">
        <f>ABS('Participações regionais'!$D12-'Participações regionais'!R12)</f>
        <v>5.4921642741329421E-2</v>
      </c>
      <c r="R12" s="7">
        <f>ABS('Participações regionais'!$E12-'Participações regionais'!F12)</f>
        <v>0.42947942756629637</v>
      </c>
      <c r="S12" s="7">
        <f>ABS('Participações regionais'!$E12-'Participações regionais'!G12)</f>
        <v>0.42947942756629637</v>
      </c>
      <c r="T12" s="7">
        <f>ABS('Participações regionais'!$E12-'Participações regionais'!H12)</f>
        <v>0.42392496954171044</v>
      </c>
      <c r="U12" s="7">
        <f>ABS('Participações regionais'!$E12-'Participações regionais'!I12)</f>
        <v>0.38706778091857896</v>
      </c>
      <c r="V12" s="7">
        <f>ABS('Participações regionais'!$E12-'Participações regionais'!J12)</f>
        <v>0.39656360589059103</v>
      </c>
      <c r="W12" s="7">
        <f>ABS('Participações regionais'!$E12-'Participações regionais'!K12)</f>
        <v>0.37647945002962502</v>
      </c>
      <c r="X12" s="7">
        <f>ABS('Participações regionais'!$E12-'Participações regionais'!L12)</f>
        <v>0.37377466221433192</v>
      </c>
      <c r="Y12" s="7">
        <f>ABS('Participações regionais'!$E12-'Participações regionais'!M12)</f>
        <v>0.38086301652712751</v>
      </c>
      <c r="Z12" s="7">
        <f>ABS('Participações regionais'!$E12-'Participações regionais'!N12)</f>
        <v>0.40333964619302065</v>
      </c>
      <c r="AA12" s="7">
        <f>ABS('Participações regionais'!$E12-'Participações regionais'!O12)</f>
        <v>0.39511135661285957</v>
      </c>
      <c r="AB12" s="7">
        <f>ABS('Participações regionais'!$E12-'Participações regionais'!P12)</f>
        <v>0.38773043127184553</v>
      </c>
      <c r="AC12" s="7">
        <f>ABS('Participações regionais'!$E12-'Participações regionais'!Q12)</f>
        <v>0.39690135151172312</v>
      </c>
      <c r="AD12" s="7">
        <f>ABS('Participações regionais'!$F12-'Participações regionais'!G12)</f>
        <v>0</v>
      </c>
      <c r="AE12" s="7">
        <f>ABS('Participações regionais'!$F12-'Participações regionais'!H12)</f>
        <v>5.5544580245859487E-3</v>
      </c>
      <c r="AF12" s="7">
        <f>ABS('Participações regionais'!$F12-'Participações regionais'!I12)</f>
        <v>4.2411646647717426E-2</v>
      </c>
      <c r="AG12" s="7">
        <f>ABS('Participações regionais'!$F12-'Participações regionais'!J12)</f>
        <v>3.2915821675705316E-2</v>
      </c>
      <c r="AH12" s="7">
        <f>ABS('Participações regionais'!$F12-'Participações regionais'!K12)</f>
        <v>5.2999977536671371E-2</v>
      </c>
      <c r="AI12" s="7">
        <f>ABS('Participações regionais'!$F12-'Participações regionais'!L12)</f>
        <v>5.5704765351964447E-2</v>
      </c>
      <c r="AJ12" s="7">
        <f>ABS('Participações regionais'!$F12-'Participações regionais'!M12)</f>
        <v>4.8616411039168861E-2</v>
      </c>
      <c r="AK12" s="7">
        <f>ABS('Participações regionais'!$F12-'Participações regionais'!N12)</f>
        <v>2.6139781373275738E-2</v>
      </c>
      <c r="AL12" s="7">
        <f>ABS('Participações regionais'!$F12-'Participações regionais'!O12)</f>
        <v>3.4368070953436802E-2</v>
      </c>
      <c r="AM12" s="7">
        <f>ABS('Participações regionais'!$F12-'Participações regionais'!P12)</f>
        <v>4.1748996294450842E-2</v>
      </c>
      <c r="AN12" s="7">
        <f>ABS('Participações regionais'!$F12-'Participações regionais'!Q12)</f>
        <v>3.2578076054573232E-2</v>
      </c>
      <c r="AO12" s="7">
        <f>ABS('Participações regionais'!$F12-'Participações regionais'!R12)</f>
        <v>9.4639484989580511E-2</v>
      </c>
      <c r="AP12" s="7">
        <f>ABS('Participações regionais'!$G12-'Participações regionais'!H12)</f>
        <v>5.5544580245859487E-3</v>
      </c>
      <c r="AQ12" s="7">
        <f>ABS('Participações regionais'!$G12-'Participações regionais'!I12)</f>
        <v>4.2411646647717426E-2</v>
      </c>
      <c r="AR12" s="7">
        <f>ABS('Participações regionais'!$G12-'Participações regionais'!J12)</f>
        <v>3.2915821675705316E-2</v>
      </c>
      <c r="AS12" s="7">
        <f>ABS('Participações regionais'!$G12-'Participações regionais'!K12)</f>
        <v>5.2999977536671371E-2</v>
      </c>
      <c r="AT12" s="7">
        <f>ABS('Participações regionais'!$G12-'Participações regionais'!L12)</f>
        <v>5.5704765351964447E-2</v>
      </c>
      <c r="AU12" s="7">
        <f>ABS('Participações regionais'!$G12-'Participações regionais'!M12)</f>
        <v>4.8616411039168861E-2</v>
      </c>
      <c r="AV12" s="7">
        <f>ABS('Participações regionais'!$G12-'Participações regionais'!N12)</f>
        <v>2.6139781373275738E-2</v>
      </c>
      <c r="AW12" s="7">
        <f>ABS('Participações regionais'!$G12-'Participações regionais'!O12)</f>
        <v>3.4368070953436802E-2</v>
      </c>
      <c r="AX12" s="7">
        <f>ABS('Participações regionais'!$G12-'Participações regionais'!P12)</f>
        <v>4.1748996294450842E-2</v>
      </c>
      <c r="AY12" s="7">
        <f>ABS('Participações regionais'!$G12-'Participações regionais'!Q12)</f>
        <v>3.2578076054573232E-2</v>
      </c>
      <c r="AZ12" s="7">
        <f>ABS('Participações regionais'!$G12-'Participações regionais'!R12)</f>
        <v>9.4639484989580511E-2</v>
      </c>
      <c r="BA12" s="7">
        <f>ABS('Participações regionais'!$H12-'Participações regionais'!I12)</f>
        <v>3.6857188623131476E-2</v>
      </c>
      <c r="BB12" s="7">
        <f>ABS('Participações regionais'!$H12-'Participações regionais'!J12)</f>
        <v>2.7361363651119366E-2</v>
      </c>
      <c r="BC12" s="7">
        <f>ABS('Participações regionais'!$H12-'Participações regionais'!K12)</f>
        <v>4.7445519512085421E-2</v>
      </c>
      <c r="BD12" s="7">
        <f>ABS('Participações regionais'!$H12-'Participações regionais'!L12)</f>
        <v>5.0150307327378497E-2</v>
      </c>
      <c r="BE12" s="7">
        <f>ABS('Participações regionais'!$H12-'Participações regionais'!M12)</f>
        <v>4.3061953014582911E-2</v>
      </c>
      <c r="BF12" s="7">
        <f>ABS('Participações regionais'!$H12-'Participações regionais'!N12)</f>
        <v>2.0585323348689788E-2</v>
      </c>
      <c r="BG12" s="7">
        <f>ABS('Participações regionais'!$H12-'Participações regionais'!O12)</f>
        <v>2.8813612928850853E-2</v>
      </c>
      <c r="BH12" s="7">
        <f>ABS('Participações regionais'!$H12-'Participações regionais'!P12)</f>
        <v>3.6194538269864893E-2</v>
      </c>
      <c r="BI12" s="7">
        <f>ABS('Participações regionais'!$H12-'Participações regionais'!Q12)</f>
        <v>2.7023618029987283E-2</v>
      </c>
      <c r="BJ12" s="7">
        <f>ABS('Participações regionais'!$H12-'Participações regionais'!R12)</f>
        <v>8.9085026964994568E-2</v>
      </c>
      <c r="BK12" s="7">
        <f>ABS('Participações regionais'!$I12-'Participações regionais'!J12)</f>
        <v>9.4958249720121096E-3</v>
      </c>
      <c r="BL12" s="7">
        <f>ABS('Participações regionais'!$I12-'Participações regionais'!K12)</f>
        <v>1.0588330888953945E-2</v>
      </c>
      <c r="BM12" s="7">
        <f>ABS('Participações regionais'!$I12-'Participações regionais'!L12)</f>
        <v>1.3293118704247021E-2</v>
      </c>
      <c r="BN12" s="7">
        <f>ABS('Participações regionais'!$I12-'Participações regionais'!M12)</f>
        <v>6.2047643914514353E-3</v>
      </c>
      <c r="BO12" s="7">
        <f>ABS('Participações regionais'!$I12-'Participações regionais'!N12)</f>
        <v>1.6271865274441688E-2</v>
      </c>
      <c r="BP12" s="7">
        <f>ABS('Participações regionais'!$I12-'Participações regionais'!O12)</f>
        <v>8.0435756942806233E-3</v>
      </c>
      <c r="BQ12" s="7">
        <f>ABS('Participações regionais'!$I12-'Participações regionais'!P12)</f>
        <v>6.6265035326658339E-4</v>
      </c>
      <c r="BR12" s="7">
        <f>ABS('Participações regionais'!$I12-'Participações regionais'!Q12)</f>
        <v>9.8335705931441933E-3</v>
      </c>
      <c r="BS12" s="7">
        <f>ABS('Participações regionais'!$I12-'Participações regionais'!R12)</f>
        <v>5.2227838341863085E-2</v>
      </c>
      <c r="BT12" s="7">
        <f>ABS('Participações regionais'!$J12-'Participações regionais'!K12)</f>
        <v>2.0084155860966055E-2</v>
      </c>
      <c r="BU12" s="7">
        <f>ABS('Participações regionais'!$J12-'Participações regionais'!L12)</f>
        <v>2.2788943676259131E-2</v>
      </c>
      <c r="BV12" s="7">
        <f>ABS('Participações regionais'!$J12-'Participações regionais'!M12)</f>
        <v>1.5700589363463545E-2</v>
      </c>
      <c r="BW12" s="7">
        <f>ABS('Participações regionais'!$J12-'Participações regionais'!N12)</f>
        <v>6.7760403024295784E-3</v>
      </c>
      <c r="BX12" s="7">
        <f>ABS('Participações regionais'!$J12-'Participações regionais'!O12)</f>
        <v>1.4522492777314863E-3</v>
      </c>
      <c r="BY12" s="7">
        <f>ABS('Participações regionais'!$J12-'Participações regionais'!P12)</f>
        <v>8.8331746187455262E-3</v>
      </c>
      <c r="BZ12" s="7">
        <f>ABS('Participações regionais'!$J12-'Participações regionais'!Q12)</f>
        <v>3.3774562113208367E-4</v>
      </c>
      <c r="CA12" s="7">
        <f>ABS('Participações regionais'!$J12-'Participações regionais'!R12)</f>
        <v>6.1723663313875195E-2</v>
      </c>
      <c r="CB12" s="7">
        <f>ABS('Participações regionais'!$K12-'Participações regionais'!L12)</f>
        <v>2.7047878152930763E-3</v>
      </c>
      <c r="CC12" s="7">
        <f>ABS('Participações regionais'!$K12-'Participações regionais'!M12)</f>
        <v>4.3835664975025099E-3</v>
      </c>
      <c r="CD12" s="7">
        <f>ABS('Participações regionais'!$K12-'Participações regionais'!N12)</f>
        <v>2.6860196163395633E-2</v>
      </c>
      <c r="CE12" s="7">
        <f>ABS('Participações regionais'!$K12-'Participações regionais'!O12)</f>
        <v>1.8631906583234568E-2</v>
      </c>
      <c r="CF12" s="7">
        <f>ABS('Participações regionais'!$K12-'Participações regionais'!P12)</f>
        <v>1.1250981242220529E-2</v>
      </c>
      <c r="CG12" s="7">
        <f>ABS('Participações regionais'!$K12-'Participações regionais'!Q12)</f>
        <v>2.0421901482098138E-2</v>
      </c>
      <c r="CH12" s="7">
        <f>ABS('Participações regionais'!$K12-'Participações regionais'!R12)</f>
        <v>4.163950745290914E-2</v>
      </c>
      <c r="CI12" s="7">
        <f>ABS('Participações regionais'!$L12-'Participações regionais'!M12)</f>
        <v>7.0883543127955861E-3</v>
      </c>
      <c r="CJ12" s="7">
        <f>ABS('Participações regionais'!$L12-'Participações regionais'!N12)</f>
        <v>2.9564983978688709E-2</v>
      </c>
      <c r="CK12" s="7">
        <f>ABS('Participações regionais'!$L12-'Participações regionais'!O12)</f>
        <v>2.1336694398527645E-2</v>
      </c>
      <c r="CL12" s="7">
        <f>ABS('Participações regionais'!$L12-'Participações regionais'!P12)</f>
        <v>1.3955769057513605E-2</v>
      </c>
      <c r="CM12" s="7">
        <f>ABS('Participações regionais'!$L12-'Participações regionais'!Q12)</f>
        <v>2.3126689297391215E-2</v>
      </c>
      <c r="CN12" s="7">
        <f>ABS('Participações regionais'!$L12-'Participações regionais'!R12)</f>
        <v>3.8934719637616064E-2</v>
      </c>
      <c r="CO12" s="7">
        <f>ABS('Participações regionais'!$M12-'Participações regionais'!N12)</f>
        <v>2.2476629665893123E-2</v>
      </c>
      <c r="CP12" s="7">
        <f>ABS('Participações regionais'!$M12-'Participações regionais'!O12)</f>
        <v>1.4248340085732059E-2</v>
      </c>
      <c r="CQ12" s="7">
        <f>ABS('Participações regionais'!$M12-'Participações regionais'!P12)</f>
        <v>6.8674147447180187E-3</v>
      </c>
      <c r="CR12" s="7">
        <f>ABS('Participações regionais'!$M12-'Participações regionais'!Q12)</f>
        <v>1.6038334984595629E-2</v>
      </c>
      <c r="CS12" s="7">
        <f>ABS('Participações regionais'!$M12-'Participações regionais'!R12)</f>
        <v>4.602307395041165E-2</v>
      </c>
      <c r="CT12" s="7">
        <f>ABS('Participações regionais'!$N12-'Participações regionais'!O12)</f>
        <v>8.2282895801610648E-3</v>
      </c>
      <c r="CU12" s="7">
        <f>ABS('Participações regionais'!$N12-'Participações regionais'!P12)</f>
        <v>1.5609214921175105E-2</v>
      </c>
      <c r="CV12" s="7">
        <f>ABS('Participações regionais'!$N12-'Participações regionais'!Q12)</f>
        <v>6.4382946812974948E-3</v>
      </c>
      <c r="CW12" s="7">
        <f>ABS('Participações regionais'!$N12-'Participações regionais'!R12)</f>
        <v>6.849970361630478E-2</v>
      </c>
      <c r="CX12" s="7">
        <f>ABS('Participações regionais'!$O12-'Participações regionais'!P12)</f>
        <v>7.3809253410140399E-3</v>
      </c>
      <c r="CY12" s="7">
        <f>ABS('Participações regionais'!$O12-'Participações regionais'!Q12)</f>
        <v>1.78999489886357E-3</v>
      </c>
      <c r="CZ12" s="7">
        <f>ABS('Participações regionais'!$O12-'Participações regionais'!R12)</f>
        <v>6.0271414036143708E-2</v>
      </c>
      <c r="DA12" s="7">
        <f>ABS('Participações regionais'!$P12-'Participações regionais'!Q12)</f>
        <v>9.1709202398776099E-3</v>
      </c>
      <c r="DB12" s="7">
        <f>ABS('Participações regionais'!$P12-'Participações regionais'!R12)</f>
        <v>5.2890488695129668E-2</v>
      </c>
      <c r="DC12" s="7">
        <f>+ABS('Participações regionais'!Q12-'Participações regionais'!R12)</f>
        <v>6.2061408935007278E-2</v>
      </c>
    </row>
    <row r="13" spans="1:107" x14ac:dyDescent="0.35">
      <c r="A13" s="2" t="s">
        <v>5</v>
      </c>
      <c r="B13" s="6" t="s">
        <v>34</v>
      </c>
      <c r="C13" s="8" t="s">
        <v>52</v>
      </c>
      <c r="D13" s="7">
        <f>ABS('Participações regionais'!$D13-'Participações regionais'!E13)</f>
        <v>6.8503439944637978E-2</v>
      </c>
      <c r="E13" s="7">
        <f>ABS('Participações regionais'!$D13-'Participações regionais'!F13)</f>
        <v>6.8503439944637978E-2</v>
      </c>
      <c r="F13" s="7">
        <f>ABS('Participações regionais'!$D13-'Participações regionais'!G13)</f>
        <v>6.8503439944637978E-2</v>
      </c>
      <c r="G13" s="7">
        <f>ABS('Participações regionais'!$D13-'Participações regionais'!H13)</f>
        <v>8.1475566976377534E-2</v>
      </c>
      <c r="H13" s="7">
        <f>ABS('Participações regionais'!$D13-'Participações regionais'!I13)</f>
        <v>4.7017453209102056E-2</v>
      </c>
      <c r="I13" s="7">
        <f>ABS('Participações regionais'!$D13-'Participações regionais'!J13)</f>
        <v>4.1372806177415553E-2</v>
      </c>
      <c r="J13" s="7">
        <f>ABS('Participações regionais'!$D13-'Participações regionais'!K13)</f>
        <v>3.4201937147953575E-2</v>
      </c>
      <c r="K13" s="7">
        <f>ABS('Participações regionais'!$D13-'Participações regionais'!L13)</f>
        <v>4.5545070998660717E-2</v>
      </c>
      <c r="L13" s="7">
        <f>ABS('Participações regionais'!$D13-'Participações regionais'!M13)</f>
        <v>4.6703297154318174E-2</v>
      </c>
      <c r="M13" s="7">
        <f>ABS('Participações regionais'!$D13-'Participações regionais'!N13)</f>
        <v>5.7163137138956752E-2</v>
      </c>
      <c r="N13" s="7">
        <f>ABS('Participações regionais'!$D13-'Participações regionais'!O13)</f>
        <v>4.6330490942420685E-2</v>
      </c>
      <c r="O13" s="7">
        <f>ABS('Participações regionais'!$D13-'Participações regionais'!P13)</f>
        <v>3.3515495865784811E-2</v>
      </c>
      <c r="P13" s="7">
        <f>ABS('Participações regionais'!$D13-'Participações regionais'!Q13)</f>
        <v>4.1275006202391912E-2</v>
      </c>
      <c r="Q13" s="7">
        <f>ABS('Participações regionais'!$D13-'Participações regionais'!R13)</f>
        <v>2.2825993183976045E-2</v>
      </c>
      <c r="R13" s="7">
        <f>ABS('Participações regionais'!$E13-'Participações regionais'!F13)</f>
        <v>0</v>
      </c>
      <c r="S13" s="7">
        <f>ABS('Participações regionais'!$E13-'Participações regionais'!G13)</f>
        <v>0</v>
      </c>
      <c r="T13" s="7">
        <f>ABS('Participações regionais'!$E13-'Participações regionais'!H13)</f>
        <v>0.14997900692101551</v>
      </c>
      <c r="U13" s="7">
        <f>ABS('Participações regionais'!$E13-'Participações regionais'!I13)</f>
        <v>2.1485986735535922E-2</v>
      </c>
      <c r="V13" s="7">
        <f>ABS('Participações regionais'!$E13-'Participações regionais'!J13)</f>
        <v>2.7130633767222426E-2</v>
      </c>
      <c r="W13" s="7">
        <f>ABS('Participações regionais'!$E13-'Participações regionais'!K13)</f>
        <v>3.4301502796684404E-2</v>
      </c>
      <c r="X13" s="7">
        <f>ABS('Participações regionais'!$E13-'Participações regionais'!L13)</f>
        <v>2.2958368945977265E-2</v>
      </c>
      <c r="Y13" s="7">
        <f>ABS('Participações regionais'!$E13-'Participações regionais'!M13)</f>
        <v>2.1800142790319801E-2</v>
      </c>
      <c r="Z13" s="7">
        <f>ABS('Participações regionais'!$E13-'Participações regionais'!N13)</f>
        <v>1.1340302805681228E-2</v>
      </c>
      <c r="AA13" s="7">
        <f>ABS('Participações regionais'!$E13-'Participações regionais'!O13)</f>
        <v>2.2172949002217293E-2</v>
      </c>
      <c r="AB13" s="7">
        <f>ABS('Participações regionais'!$E13-'Participações regionais'!P13)</f>
        <v>3.4987944078853167E-2</v>
      </c>
      <c r="AC13" s="7">
        <f>ABS('Participações regionais'!$E13-'Participações regionais'!Q13)</f>
        <v>2.722843374224607E-2</v>
      </c>
      <c r="AD13" s="7">
        <f>ABS('Participações regionais'!$F13-'Participações regionais'!G13)</f>
        <v>0</v>
      </c>
      <c r="AE13" s="7">
        <f>ABS('Participações regionais'!$F13-'Participações regionais'!H13)</f>
        <v>0.14997900692101551</v>
      </c>
      <c r="AF13" s="7">
        <f>ABS('Participações regionais'!$F13-'Participações regionais'!I13)</f>
        <v>2.1485986735535922E-2</v>
      </c>
      <c r="AG13" s="7">
        <f>ABS('Participações regionais'!$F13-'Participações regionais'!J13)</f>
        <v>2.7130633767222426E-2</v>
      </c>
      <c r="AH13" s="7">
        <f>ABS('Participações regionais'!$F13-'Participações regionais'!K13)</f>
        <v>3.4301502796684404E-2</v>
      </c>
      <c r="AI13" s="7">
        <f>ABS('Participações regionais'!$F13-'Participações regionais'!L13)</f>
        <v>2.2958368945977265E-2</v>
      </c>
      <c r="AJ13" s="7">
        <f>ABS('Participações regionais'!$F13-'Participações regionais'!M13)</f>
        <v>2.1800142790319801E-2</v>
      </c>
      <c r="AK13" s="7">
        <f>ABS('Participações regionais'!$F13-'Participações regionais'!N13)</f>
        <v>1.1340302805681228E-2</v>
      </c>
      <c r="AL13" s="7">
        <f>ABS('Participações regionais'!$F13-'Participações regionais'!O13)</f>
        <v>2.2172949002217293E-2</v>
      </c>
      <c r="AM13" s="7">
        <f>ABS('Participações regionais'!$F13-'Participações regionais'!P13)</f>
        <v>3.4987944078853167E-2</v>
      </c>
      <c r="AN13" s="7">
        <f>ABS('Participações regionais'!$F13-'Participações regionais'!Q13)</f>
        <v>2.722843374224607E-2</v>
      </c>
      <c r="AO13" s="7">
        <f>ABS('Participações regionais'!$F13-'Participações regionais'!R13)</f>
        <v>4.5677446760661933E-2</v>
      </c>
      <c r="AP13" s="7">
        <f>ABS('Participações regionais'!$G13-'Participações regionais'!H13)</f>
        <v>0.14997900692101551</v>
      </c>
      <c r="AQ13" s="7">
        <f>ABS('Participações regionais'!$G13-'Participações regionais'!I13)</f>
        <v>2.1485986735535922E-2</v>
      </c>
      <c r="AR13" s="7">
        <f>ABS('Participações regionais'!$G13-'Participações regionais'!J13)</f>
        <v>2.7130633767222426E-2</v>
      </c>
      <c r="AS13" s="7">
        <f>ABS('Participações regionais'!$G13-'Participações regionais'!K13)</f>
        <v>3.4301502796684404E-2</v>
      </c>
      <c r="AT13" s="7">
        <f>ABS('Participações regionais'!$G13-'Participações regionais'!L13)</f>
        <v>2.2958368945977265E-2</v>
      </c>
      <c r="AU13" s="7">
        <f>ABS('Participações regionais'!$G13-'Participações regionais'!M13)</f>
        <v>2.1800142790319801E-2</v>
      </c>
      <c r="AV13" s="7">
        <f>ABS('Participações regionais'!$G13-'Participações regionais'!N13)</f>
        <v>1.1340302805681228E-2</v>
      </c>
      <c r="AW13" s="7">
        <f>ABS('Participações regionais'!$G13-'Participações regionais'!O13)</f>
        <v>2.2172949002217293E-2</v>
      </c>
      <c r="AX13" s="7">
        <f>ABS('Participações regionais'!$G13-'Participações regionais'!P13)</f>
        <v>3.4987944078853167E-2</v>
      </c>
      <c r="AY13" s="7">
        <f>ABS('Participações regionais'!$G13-'Participações regionais'!Q13)</f>
        <v>2.722843374224607E-2</v>
      </c>
      <c r="AZ13" s="7">
        <f>ABS('Participações regionais'!$G13-'Participações regionais'!R13)</f>
        <v>4.5677446760661933E-2</v>
      </c>
      <c r="BA13" s="7">
        <f>ABS('Participações regionais'!$H13-'Participações regionais'!I13)</f>
        <v>0.12849302018547959</v>
      </c>
      <c r="BB13" s="7">
        <f>ABS('Participações regionais'!$H13-'Participações regionais'!J13)</f>
        <v>0.12284837315379309</v>
      </c>
      <c r="BC13" s="7">
        <f>ABS('Participações regionais'!$H13-'Participações regionais'!K13)</f>
        <v>0.11567750412433112</v>
      </c>
      <c r="BD13" s="7">
        <f>ABS('Participações regionais'!$H13-'Participações regionais'!L13)</f>
        <v>0.12702063797503824</v>
      </c>
      <c r="BE13" s="7">
        <f>ABS('Participações regionais'!$H13-'Participações regionais'!M13)</f>
        <v>0.12817886413069571</v>
      </c>
      <c r="BF13" s="7">
        <f>ABS('Participações regionais'!$H13-'Participações regionais'!N13)</f>
        <v>0.13863870411533427</v>
      </c>
      <c r="BG13" s="7">
        <f>ABS('Participações regionais'!$H13-'Participações regionais'!O13)</f>
        <v>0.12780605791879823</v>
      </c>
      <c r="BH13" s="7">
        <f>ABS('Participações regionais'!$H13-'Participações regionais'!P13)</f>
        <v>0.11499106284216234</v>
      </c>
      <c r="BI13" s="7">
        <f>ABS('Participações regionais'!$H13-'Participações regionais'!Q13)</f>
        <v>0.12275057317876945</v>
      </c>
      <c r="BJ13" s="7">
        <f>ABS('Participações regionais'!$H13-'Participações regionais'!R13)</f>
        <v>0.10430156016035358</v>
      </c>
      <c r="BK13" s="7">
        <f>ABS('Participações regionais'!$I13-'Participações regionais'!J13)</f>
        <v>5.6446470316865033E-3</v>
      </c>
      <c r="BL13" s="7">
        <f>ABS('Participações regionais'!$I13-'Participações regionais'!K13)</f>
        <v>1.2815516061148481E-2</v>
      </c>
      <c r="BM13" s="7">
        <f>ABS('Participações regionais'!$I13-'Participações regionais'!L13)</f>
        <v>1.4723822104413427E-3</v>
      </c>
      <c r="BN13" s="7">
        <f>ABS('Participações regionais'!$I13-'Participações regionais'!M13)</f>
        <v>3.1415605478387829E-4</v>
      </c>
      <c r="BO13" s="7">
        <f>ABS('Participações regionais'!$I13-'Participações regionais'!N13)</f>
        <v>1.0145683929854694E-2</v>
      </c>
      <c r="BP13" s="7">
        <f>ABS('Participações regionais'!$I13-'Participações regionais'!O13)</f>
        <v>6.8696226668137073E-4</v>
      </c>
      <c r="BQ13" s="7">
        <f>ABS('Participações regionais'!$I13-'Participações regionais'!P13)</f>
        <v>1.3501957343317245E-2</v>
      </c>
      <c r="BR13" s="7">
        <f>ABS('Participações regionais'!$I13-'Participações regionais'!Q13)</f>
        <v>5.7424470067101475E-3</v>
      </c>
      <c r="BS13" s="7">
        <f>ABS('Participações regionais'!$I13-'Participações regionais'!R13)</f>
        <v>2.419146002512601E-2</v>
      </c>
      <c r="BT13" s="7">
        <f>ABS('Participações regionais'!$J13-'Participações regionais'!K13)</f>
        <v>7.1708690294619779E-3</v>
      </c>
      <c r="BU13" s="7">
        <f>ABS('Participações regionais'!$J13-'Participações regionais'!L13)</f>
        <v>4.1722648212451606E-3</v>
      </c>
      <c r="BV13" s="7">
        <f>ABS('Participações regionais'!$J13-'Participações regionais'!M13)</f>
        <v>5.330490976902625E-3</v>
      </c>
      <c r="BW13" s="7">
        <f>ABS('Participações regionais'!$J13-'Participações regionais'!N13)</f>
        <v>1.5790330961541199E-2</v>
      </c>
      <c r="BX13" s="7">
        <f>ABS('Participações regionais'!$J13-'Participações regionais'!O13)</f>
        <v>4.9576847650051326E-3</v>
      </c>
      <c r="BY13" s="7">
        <f>ABS('Participações regionais'!$J13-'Participações regionais'!P13)</f>
        <v>7.8573103116307413E-3</v>
      </c>
      <c r="BZ13" s="7">
        <f>ABS('Participações regionais'!$J13-'Participações regionais'!Q13)</f>
        <v>9.7799975023644264E-5</v>
      </c>
      <c r="CA13" s="7">
        <f>ABS('Participações regionais'!$J13-'Participações regionais'!R13)</f>
        <v>1.8546812993439507E-2</v>
      </c>
      <c r="CB13" s="7">
        <f>ABS('Participações regionais'!$K13-'Participações regionais'!L13)</f>
        <v>1.1343133850707138E-2</v>
      </c>
      <c r="CC13" s="7">
        <f>ABS('Participações regionais'!$K13-'Participações regionais'!M13)</f>
        <v>1.2501360006364603E-2</v>
      </c>
      <c r="CD13" s="7">
        <f>ABS('Participações regionais'!$K13-'Participações regionais'!N13)</f>
        <v>2.2961199991003177E-2</v>
      </c>
      <c r="CE13" s="7">
        <f>ABS('Participações regionais'!$K13-'Participações regionais'!O13)</f>
        <v>1.212855379446711E-2</v>
      </c>
      <c r="CF13" s="7">
        <f>ABS('Participações regionais'!$K13-'Participações regionais'!P13)</f>
        <v>6.8644128216876349E-4</v>
      </c>
      <c r="CG13" s="7">
        <f>ABS('Participações regionais'!$K13-'Participações regionais'!Q13)</f>
        <v>7.0730690544383336E-3</v>
      </c>
      <c r="CH13" s="7">
        <f>ABS('Participações regionais'!$K13-'Participações regionais'!R13)</f>
        <v>1.1375943963977529E-2</v>
      </c>
      <c r="CI13" s="7">
        <f>ABS('Participações regionais'!$L13-'Participações regionais'!M13)</f>
        <v>1.1582261556574644E-3</v>
      </c>
      <c r="CJ13" s="7">
        <f>ABS('Participações regionais'!$L13-'Participações regionais'!N13)</f>
        <v>1.1618066140296037E-2</v>
      </c>
      <c r="CK13" s="7">
        <f>ABS('Participações regionais'!$L13-'Participações regionais'!O13)</f>
        <v>7.8541994375997196E-4</v>
      </c>
      <c r="CL13" s="7">
        <f>ABS('Participações regionais'!$L13-'Participações regionais'!P13)</f>
        <v>1.2029575132875902E-2</v>
      </c>
      <c r="CM13" s="7">
        <f>ABS('Participações regionais'!$L13-'Participações regionais'!Q13)</f>
        <v>4.2700647962688049E-3</v>
      </c>
      <c r="CN13" s="7">
        <f>ABS('Participações regionais'!$L13-'Participações regionais'!R13)</f>
        <v>2.2719077814684668E-2</v>
      </c>
      <c r="CO13" s="7">
        <f>ABS('Participações regionais'!$M13-'Participações regionais'!N13)</f>
        <v>1.0459839984638572E-2</v>
      </c>
      <c r="CP13" s="7">
        <f>ABS('Participações regionais'!$M13-'Participações regionais'!O13)</f>
        <v>3.7280621189749244E-4</v>
      </c>
      <c r="CQ13" s="7">
        <f>ABS('Participações regionais'!$M13-'Participações regionais'!P13)</f>
        <v>1.3187801288533366E-2</v>
      </c>
      <c r="CR13" s="7">
        <f>ABS('Participações regionais'!$M13-'Participações regionais'!Q13)</f>
        <v>5.4282909519262693E-3</v>
      </c>
      <c r="CS13" s="7">
        <f>ABS('Participações regionais'!$M13-'Participações regionais'!R13)</f>
        <v>2.3877303970342132E-2</v>
      </c>
      <c r="CT13" s="7">
        <f>ABS('Participações regionais'!$N13-'Participações regionais'!O13)</f>
        <v>1.0832646196536065E-2</v>
      </c>
      <c r="CU13" s="7">
        <f>ABS('Participações regionais'!$N13-'Participações regionais'!P13)</f>
        <v>2.364764127317194E-2</v>
      </c>
      <c r="CV13" s="7">
        <f>ABS('Participações regionais'!$N13-'Participações regionais'!Q13)</f>
        <v>1.588813093656484E-2</v>
      </c>
      <c r="CW13" s="7">
        <f>ABS('Participações regionais'!$N13-'Participações regionais'!R13)</f>
        <v>3.4337143954980706E-2</v>
      </c>
      <c r="CX13" s="7">
        <f>ABS('Participações regionais'!$O13-'Participações regionais'!P13)</f>
        <v>1.2814995076635874E-2</v>
      </c>
      <c r="CY13" s="7">
        <f>ABS('Participações regionais'!$O13-'Participações regionais'!Q13)</f>
        <v>5.0554847400287768E-3</v>
      </c>
      <c r="CZ13" s="7">
        <f>ABS('Participações regionais'!$O13-'Participações regionais'!R13)</f>
        <v>2.350449775844464E-2</v>
      </c>
      <c r="DA13" s="7">
        <f>ABS('Participações regionais'!$P13-'Participações regionais'!Q13)</f>
        <v>7.7595103366070971E-3</v>
      </c>
      <c r="DB13" s="7">
        <f>ABS('Participações regionais'!$P13-'Participações regionais'!R13)</f>
        <v>1.0689502681808766E-2</v>
      </c>
      <c r="DC13" s="7">
        <f>+ABS('Participações regionais'!Q13-'Participações regionais'!R13)</f>
        <v>1.8449013018415863E-2</v>
      </c>
    </row>
    <row r="14" spans="1:107" x14ac:dyDescent="0.35">
      <c r="A14" s="2" t="s">
        <v>14</v>
      </c>
      <c r="B14" s="6" t="s">
        <v>35</v>
      </c>
      <c r="C14" s="8" t="s">
        <v>53</v>
      </c>
      <c r="D14" s="7">
        <f>ABS('Participações regionais'!$D14-'Participações regionais'!E14)</f>
        <v>2.9711733762891213E-2</v>
      </c>
      <c r="E14" s="7">
        <f>ABS('Participações regionais'!$D14-'Participações regionais'!F14)</f>
        <v>2.9711733762891213E-2</v>
      </c>
      <c r="F14" s="7">
        <f>ABS('Participações regionais'!$D14-'Participações regionais'!G14)</f>
        <v>2.9711733762891213E-2</v>
      </c>
      <c r="G14" s="7">
        <f>ABS('Participações regionais'!$D14-'Participações regionais'!H14)</f>
        <v>0.23433381042759266</v>
      </c>
      <c r="H14" s="7">
        <f>ABS('Participações regionais'!$D14-'Participações regionais'!I14)</f>
        <v>8.1154206937445808E-3</v>
      </c>
      <c r="I14" s="7">
        <f>ABS('Participações regionais'!$D14-'Participações regionais'!J14)</f>
        <v>1.2318897253182498E-2</v>
      </c>
      <c r="J14" s="7">
        <f>ABS('Participações regionais'!$D14-'Participações regionais'!K14)</f>
        <v>1.8767600061159292E-2</v>
      </c>
      <c r="K14" s="7">
        <f>ABS('Participações regionais'!$D14-'Participações regionais'!L14)</f>
        <v>9.9501382353323481E-3</v>
      </c>
      <c r="L14" s="7">
        <f>ABS('Participações regionais'!$D14-'Participações regionais'!M14)</f>
        <v>1.7605330355618752E-2</v>
      </c>
      <c r="M14" s="7">
        <f>ABS('Participações regionais'!$D14-'Participações regionais'!N14)</f>
        <v>1.7412915505940908E-2</v>
      </c>
      <c r="N14" s="7">
        <f>ABS('Participações regionais'!$D14-'Participações regionais'!O14)</f>
        <v>1.3082022011228246E-2</v>
      </c>
      <c r="O14" s="7">
        <f>ABS('Participações regionais'!$D14-'Participações regionais'!P14)</f>
        <v>9.0505767380978236E-3</v>
      </c>
      <c r="P14" s="7">
        <f>ABS('Participações regionais'!$D14-'Participações regionais'!Q14)</f>
        <v>1.2030788954433075E-2</v>
      </c>
      <c r="Q14" s="7">
        <f>ABS('Participações regionais'!$D14-'Participações regionais'!R14)</f>
        <v>4.7102914603222197E-3</v>
      </c>
      <c r="R14" s="7">
        <f>ABS('Participações regionais'!$E14-'Participações regionais'!F14)</f>
        <v>0</v>
      </c>
      <c r="S14" s="7">
        <f>ABS('Participações regionais'!$E14-'Participações regionais'!G14)</f>
        <v>0</v>
      </c>
      <c r="T14" s="7">
        <f>ABS('Participações regionais'!$E14-'Participações regionais'!H14)</f>
        <v>0.26404554419048387</v>
      </c>
      <c r="U14" s="7">
        <f>ABS('Participações regionais'!$E14-'Participações regionais'!I14)</f>
        <v>3.7827154456635793E-2</v>
      </c>
      <c r="V14" s="7">
        <f>ABS('Participações regionais'!$E14-'Participações regionais'!J14)</f>
        <v>1.7392836509708715E-2</v>
      </c>
      <c r="W14" s="7">
        <f>ABS('Participações regionais'!$E14-'Participações regionais'!K14)</f>
        <v>1.0944133701731921E-2</v>
      </c>
      <c r="X14" s="7">
        <f>ABS('Participações regionais'!$E14-'Participações regionais'!L14)</f>
        <v>1.9761595527558865E-2</v>
      </c>
      <c r="Y14" s="7">
        <f>ABS('Participações regionais'!$E14-'Participações regionais'!M14)</f>
        <v>1.2106403407272461E-2</v>
      </c>
      <c r="Z14" s="7">
        <f>ABS('Participações regionais'!$E14-'Participações regionais'!N14)</f>
        <v>1.2298818256950303E-2</v>
      </c>
      <c r="AA14" s="7">
        <f>ABS('Participações regionais'!$E14-'Participações regionais'!O14)</f>
        <v>1.6629711751662966E-2</v>
      </c>
      <c r="AB14" s="7">
        <f>ABS('Participações regionais'!$E14-'Participações regionais'!P14)</f>
        <v>2.0661157024793389E-2</v>
      </c>
      <c r="AC14" s="7">
        <f>ABS('Participações regionais'!$E14-'Participações regionais'!Q14)</f>
        <v>1.7680944808458138E-2</v>
      </c>
      <c r="AD14" s="7">
        <f>ABS('Participações regionais'!$F14-'Participações regionais'!G14)</f>
        <v>0</v>
      </c>
      <c r="AE14" s="7">
        <f>ABS('Participações regionais'!$F14-'Participações regionais'!H14)</f>
        <v>0.26404554419048387</v>
      </c>
      <c r="AF14" s="7">
        <f>ABS('Participações regionais'!$F14-'Participações regionais'!I14)</f>
        <v>3.7827154456635793E-2</v>
      </c>
      <c r="AG14" s="7">
        <f>ABS('Participações regionais'!$F14-'Participações regionais'!J14)</f>
        <v>1.7392836509708715E-2</v>
      </c>
      <c r="AH14" s="7">
        <f>ABS('Participações regionais'!$F14-'Participações regionais'!K14)</f>
        <v>1.0944133701731921E-2</v>
      </c>
      <c r="AI14" s="7">
        <f>ABS('Participações regionais'!$F14-'Participações regionais'!L14)</f>
        <v>1.9761595527558865E-2</v>
      </c>
      <c r="AJ14" s="7">
        <f>ABS('Participações regionais'!$F14-'Participações regionais'!M14)</f>
        <v>1.2106403407272461E-2</v>
      </c>
      <c r="AK14" s="7">
        <f>ABS('Participações regionais'!$F14-'Participações regionais'!N14)</f>
        <v>1.2298818256950303E-2</v>
      </c>
      <c r="AL14" s="7">
        <f>ABS('Participações regionais'!$F14-'Participações regionais'!O14)</f>
        <v>1.6629711751662966E-2</v>
      </c>
      <c r="AM14" s="7">
        <f>ABS('Participações regionais'!$F14-'Participações regionais'!P14)</f>
        <v>2.0661157024793389E-2</v>
      </c>
      <c r="AN14" s="7">
        <f>ABS('Participações regionais'!$F14-'Participações regionais'!Q14)</f>
        <v>1.7680944808458138E-2</v>
      </c>
      <c r="AO14" s="7">
        <f>ABS('Participações regionais'!$F14-'Participações regionais'!R14)</f>
        <v>2.5001442302568993E-2</v>
      </c>
      <c r="AP14" s="7">
        <f>ABS('Participações regionais'!$G14-'Participações regionais'!H14)</f>
        <v>0.26404554419048387</v>
      </c>
      <c r="AQ14" s="7">
        <f>ABS('Participações regionais'!$G14-'Participações regionais'!I14)</f>
        <v>3.7827154456635793E-2</v>
      </c>
      <c r="AR14" s="7">
        <f>ABS('Participações regionais'!$G14-'Participações regionais'!J14)</f>
        <v>1.7392836509708715E-2</v>
      </c>
      <c r="AS14" s="7">
        <f>ABS('Participações regionais'!$G14-'Participações regionais'!K14)</f>
        <v>1.0944133701731921E-2</v>
      </c>
      <c r="AT14" s="7">
        <f>ABS('Participações regionais'!$G14-'Participações regionais'!L14)</f>
        <v>1.9761595527558865E-2</v>
      </c>
      <c r="AU14" s="7">
        <f>ABS('Participações regionais'!$G14-'Participações regionais'!M14)</f>
        <v>1.2106403407272461E-2</v>
      </c>
      <c r="AV14" s="7">
        <f>ABS('Participações regionais'!$G14-'Participações regionais'!N14)</f>
        <v>1.2298818256950303E-2</v>
      </c>
      <c r="AW14" s="7">
        <f>ABS('Participações regionais'!$G14-'Participações regionais'!O14)</f>
        <v>1.6629711751662966E-2</v>
      </c>
      <c r="AX14" s="7">
        <f>ABS('Participações regionais'!$G14-'Participações regionais'!P14)</f>
        <v>2.0661157024793389E-2</v>
      </c>
      <c r="AY14" s="7">
        <f>ABS('Participações regionais'!$G14-'Participações regionais'!Q14)</f>
        <v>1.7680944808458138E-2</v>
      </c>
      <c r="AZ14" s="7">
        <f>ABS('Participações regionais'!$G14-'Participações regionais'!R14)</f>
        <v>2.5001442302568993E-2</v>
      </c>
      <c r="BA14" s="7">
        <f>ABS('Participações regionais'!$H14-'Participações regionais'!I14)</f>
        <v>0.22621838973384809</v>
      </c>
      <c r="BB14" s="7">
        <f>ABS('Participações regionais'!$H14-'Participações regionais'!J14)</f>
        <v>0.24665270768077516</v>
      </c>
      <c r="BC14" s="7">
        <f>ABS('Participações regionais'!$H14-'Participações regionais'!K14)</f>
        <v>0.25310141048875195</v>
      </c>
      <c r="BD14" s="7">
        <f>ABS('Participações regionais'!$H14-'Participações regionais'!L14)</f>
        <v>0.24428394866292502</v>
      </c>
      <c r="BE14" s="7">
        <f>ABS('Participações regionais'!$H14-'Participações regionais'!M14)</f>
        <v>0.25193914078321139</v>
      </c>
      <c r="BF14" s="7">
        <f>ABS('Participações regionais'!$H14-'Participações regionais'!N14)</f>
        <v>0.25174672593353359</v>
      </c>
      <c r="BG14" s="7">
        <f>ABS('Participações regionais'!$H14-'Participações regionais'!O14)</f>
        <v>0.2474158324388209</v>
      </c>
      <c r="BH14" s="7">
        <f>ABS('Participações regionais'!$H14-'Participações regionais'!P14)</f>
        <v>0.2433843871656905</v>
      </c>
      <c r="BI14" s="7">
        <f>ABS('Participações regionais'!$H14-'Participações regionais'!Q14)</f>
        <v>0.24636459938202573</v>
      </c>
      <c r="BJ14" s="7">
        <f>ABS('Participações regionais'!$H14-'Participações regionais'!R14)</f>
        <v>0.23904410188791489</v>
      </c>
      <c r="BK14" s="7">
        <f>ABS('Participações regionais'!$I14-'Participações regionais'!J14)</f>
        <v>2.0434317946927079E-2</v>
      </c>
      <c r="BL14" s="7">
        <f>ABS('Participações regionais'!$I14-'Participações regionais'!K14)</f>
        <v>2.6883020754903873E-2</v>
      </c>
      <c r="BM14" s="7">
        <f>ABS('Participações regionais'!$I14-'Participações regionais'!L14)</f>
        <v>1.8065558929076929E-2</v>
      </c>
      <c r="BN14" s="7">
        <f>ABS('Participações regionais'!$I14-'Participações regionais'!M14)</f>
        <v>2.5720751049363333E-2</v>
      </c>
      <c r="BO14" s="7">
        <f>ABS('Participações regionais'!$I14-'Participações regionais'!N14)</f>
        <v>2.5528336199685489E-2</v>
      </c>
      <c r="BP14" s="7">
        <f>ABS('Participações regionais'!$I14-'Participações regionais'!O14)</f>
        <v>2.1197442704972827E-2</v>
      </c>
      <c r="BQ14" s="7">
        <f>ABS('Participações regionais'!$I14-'Participações regionais'!P14)</f>
        <v>1.7165997431842404E-2</v>
      </c>
      <c r="BR14" s="7">
        <f>ABS('Participações regionais'!$I14-'Participações regionais'!Q14)</f>
        <v>2.0146209648177656E-2</v>
      </c>
      <c r="BS14" s="7">
        <f>ABS('Participações regionais'!$I14-'Participações regionais'!R14)</f>
        <v>1.2825712154066801E-2</v>
      </c>
      <c r="BT14" s="7">
        <f>ABS('Participações regionais'!$J14-'Participações regionais'!K14)</f>
        <v>6.4487028079767937E-3</v>
      </c>
      <c r="BU14" s="7">
        <f>ABS('Participações regionais'!$J14-'Participações regionais'!L14)</f>
        <v>2.36875901785015E-3</v>
      </c>
      <c r="BV14" s="7">
        <f>ABS('Participações regionais'!$J14-'Participações regionais'!M14)</f>
        <v>5.286433102436254E-3</v>
      </c>
      <c r="BW14" s="7">
        <f>ABS('Participações regionais'!$J14-'Participações regionais'!N14)</f>
        <v>5.0940182527584119E-3</v>
      </c>
      <c r="BX14" s="7">
        <f>ABS('Participações regionais'!$J14-'Participações regionais'!O14)</f>
        <v>7.6312475804574814E-4</v>
      </c>
      <c r="BY14" s="7">
        <f>ABS('Participações regionais'!$J14-'Participações regionais'!P14)</f>
        <v>3.2683205150846745E-3</v>
      </c>
      <c r="BZ14" s="7">
        <f>ABS('Participações regionais'!$J14-'Participações regionais'!Q14)</f>
        <v>2.8810829874942323E-4</v>
      </c>
      <c r="CA14" s="7">
        <f>ABS('Participações regionais'!$J14-'Participações regionais'!R14)</f>
        <v>7.6086057928602784E-3</v>
      </c>
      <c r="CB14" s="7">
        <f>ABS('Participações regionais'!$K14-'Participações regionais'!L14)</f>
        <v>8.8174618258269437E-3</v>
      </c>
      <c r="CC14" s="7">
        <f>ABS('Participações regionais'!$K14-'Participações regionais'!M14)</f>
        <v>1.1622697055405397E-3</v>
      </c>
      <c r="CD14" s="7">
        <f>ABS('Participações regionais'!$K14-'Participações regionais'!N14)</f>
        <v>1.3546845552183818E-3</v>
      </c>
      <c r="CE14" s="7">
        <f>ABS('Participações regionais'!$K14-'Participações regionais'!O14)</f>
        <v>5.6855780499310456E-3</v>
      </c>
      <c r="CF14" s="7">
        <f>ABS('Participações regionais'!$K14-'Participações regionais'!P14)</f>
        <v>9.7170233230614682E-3</v>
      </c>
      <c r="CG14" s="7">
        <f>ABS('Participações regionais'!$K14-'Participações regionais'!Q14)</f>
        <v>6.7368111067262169E-3</v>
      </c>
      <c r="CH14" s="7">
        <f>ABS('Participações regionais'!$K14-'Participações regionais'!R14)</f>
        <v>1.4057308600837072E-2</v>
      </c>
      <c r="CI14" s="7">
        <f>ABS('Participações regionais'!$L14-'Participações regionais'!M14)</f>
        <v>7.655192120286404E-3</v>
      </c>
      <c r="CJ14" s="7">
        <f>ABS('Participações regionais'!$L14-'Participações regionais'!N14)</f>
        <v>7.4627772706085619E-3</v>
      </c>
      <c r="CK14" s="7">
        <f>ABS('Participações regionais'!$L14-'Participações regionais'!O14)</f>
        <v>3.1318837758958981E-3</v>
      </c>
      <c r="CL14" s="7">
        <f>ABS('Participações regionais'!$L14-'Participações regionais'!P14)</f>
        <v>8.995614972345245E-4</v>
      </c>
      <c r="CM14" s="7">
        <f>ABS('Participações regionais'!$L14-'Participações regionais'!Q14)</f>
        <v>2.0806507191007267E-3</v>
      </c>
      <c r="CN14" s="7">
        <f>ABS('Participações regionais'!$L14-'Participações regionais'!R14)</f>
        <v>5.2398467750101284E-3</v>
      </c>
      <c r="CO14" s="7">
        <f>ABS('Participações regionais'!$M14-'Participações regionais'!N14)</f>
        <v>1.924148496778421E-4</v>
      </c>
      <c r="CP14" s="7">
        <f>ABS('Participações regionais'!$M14-'Participações regionais'!O14)</f>
        <v>4.5233083443905059E-3</v>
      </c>
      <c r="CQ14" s="7">
        <f>ABS('Participações regionais'!$M14-'Participações regionais'!P14)</f>
        <v>8.5547536175209285E-3</v>
      </c>
      <c r="CR14" s="7">
        <f>ABS('Participações regionais'!$M14-'Participações regionais'!Q14)</f>
        <v>5.5745414011856773E-3</v>
      </c>
      <c r="CS14" s="7">
        <f>ABS('Participações regionais'!$M14-'Participações regionais'!R14)</f>
        <v>1.2895038895296532E-2</v>
      </c>
      <c r="CT14" s="7">
        <f>ABS('Participações regionais'!$N14-'Participações regionais'!O14)</f>
        <v>4.3308934947126638E-3</v>
      </c>
      <c r="CU14" s="7">
        <f>ABS('Participações regionais'!$N14-'Participações regionais'!P14)</f>
        <v>8.3623387678430864E-3</v>
      </c>
      <c r="CV14" s="7">
        <f>ABS('Participações regionais'!$N14-'Participações regionais'!Q14)</f>
        <v>5.3821265515078352E-3</v>
      </c>
      <c r="CW14" s="7">
        <f>ABS('Participações regionais'!$N14-'Participações regionais'!R14)</f>
        <v>1.270262404561869E-2</v>
      </c>
      <c r="CX14" s="7">
        <f>ABS('Participações regionais'!$O14-'Participações regionais'!P14)</f>
        <v>4.0314452731304226E-3</v>
      </c>
      <c r="CY14" s="7">
        <f>ABS('Participações regionais'!$O14-'Participações regionais'!Q14)</f>
        <v>1.0512330567951714E-3</v>
      </c>
      <c r="CZ14" s="7">
        <f>ABS('Participações regionais'!$O14-'Participações regionais'!R14)</f>
        <v>8.3717305509060265E-3</v>
      </c>
      <c r="DA14" s="7">
        <f>ABS('Participações regionais'!$P14-'Participações regionais'!Q14)</f>
        <v>2.9802122163352512E-3</v>
      </c>
      <c r="DB14" s="7">
        <f>ABS('Participações regionais'!$P14-'Participações regionais'!R14)</f>
        <v>4.3402852777756039E-3</v>
      </c>
      <c r="DC14" s="7">
        <f>+ABS('Participações regionais'!Q14-'Participações regionais'!R14)</f>
        <v>7.3204974941108551E-3</v>
      </c>
    </row>
    <row r="15" spans="1:107" x14ac:dyDescent="0.35">
      <c r="A15" s="2" t="s">
        <v>16</v>
      </c>
      <c r="B15" s="6" t="s">
        <v>36</v>
      </c>
      <c r="C15" s="8" t="s">
        <v>54</v>
      </c>
      <c r="D15" s="7">
        <f>ABS('Participações regionais'!$D15-'Participações regionais'!E15)</f>
        <v>0.21352698668110393</v>
      </c>
      <c r="E15" s="7">
        <f>ABS('Participações regionais'!$D15-'Participações regionais'!F15)</f>
        <v>0.11408806408080263</v>
      </c>
      <c r="F15" s="7">
        <f>ABS('Participações regionais'!$D15-'Participações regionais'!G15)</f>
        <v>0.11408806408080263</v>
      </c>
      <c r="G15" s="7">
        <f>ABS('Participações regionais'!$D15-'Participações regionais'!H15)</f>
        <v>0.10425201686551375</v>
      </c>
      <c r="H15" s="7">
        <f>ABS('Participações regionais'!$D15-'Participações regionais'!I15)</f>
        <v>3.8983894230460836E-2</v>
      </c>
      <c r="I15" s="7">
        <f>ABS('Participações regionais'!$D15-'Participações regionais'!J15)</f>
        <v>4.3581510000533993E-2</v>
      </c>
      <c r="J15" s="7">
        <f>ABS('Participações regionais'!$D15-'Participações regionais'!K15)</f>
        <v>1.5402168804840646E-2</v>
      </c>
      <c r="K15" s="7">
        <f>ABS('Participações regionais'!$D15-'Participações regionais'!L15)</f>
        <v>3.5749663928833303E-2</v>
      </c>
      <c r="L15" s="7">
        <f>ABS('Participações regionais'!$D15-'Participações regionais'!M15)</f>
        <v>4.8648889707249843E-3</v>
      </c>
      <c r="M15" s="7">
        <f>ABS('Participações regionais'!$D15-'Participações regionais'!N15)</f>
        <v>4.2139764274209748E-2</v>
      </c>
      <c r="N15" s="7">
        <f>ABS('Participações regionais'!$D15-'Participações regionais'!O15)</f>
        <v>4.2025979823596432E-2</v>
      </c>
      <c r="O15" s="7">
        <f>ABS('Participações regionais'!$D15-'Participações regionais'!P15)</f>
        <v>3.7932442470635569E-2</v>
      </c>
      <c r="P15" s="7">
        <f>ABS('Participações regionais'!$D15-'Participações regionais'!Q15)</f>
        <v>3.5063242904151762E-2</v>
      </c>
      <c r="Q15" s="7">
        <f>ABS('Participações regionais'!$D15-'Participações regionais'!R15)</f>
        <v>8.8047535977065911E-3</v>
      </c>
      <c r="R15" s="7">
        <f>ABS('Participações regionais'!$E15-'Participações regionais'!F15)</f>
        <v>0.32761505076190656</v>
      </c>
      <c r="S15" s="7">
        <f>ABS('Participações regionais'!$E15-'Participações regionais'!G15)</f>
        <v>0.32761505076190656</v>
      </c>
      <c r="T15" s="7">
        <f>ABS('Participações regionais'!$E15-'Participações regionais'!H15)</f>
        <v>0.3177790035466177</v>
      </c>
      <c r="U15" s="7">
        <f>ABS('Participações regionais'!$E15-'Participações regionais'!I15)</f>
        <v>0.25251088091156476</v>
      </c>
      <c r="V15" s="7">
        <f>ABS('Participações regionais'!$E15-'Participações regionais'!J15)</f>
        <v>0.25710849668163793</v>
      </c>
      <c r="W15" s="7">
        <f>ABS('Participações regionais'!$E15-'Participações regionais'!K15)</f>
        <v>0.22892915548594456</v>
      </c>
      <c r="X15" s="7">
        <f>ABS('Participações regionais'!$E15-'Participações regionais'!L15)</f>
        <v>0.17777732275227062</v>
      </c>
      <c r="Y15" s="7">
        <f>ABS('Participações regionais'!$E15-'Participações regionais'!M15)</f>
        <v>0.20866209771037894</v>
      </c>
      <c r="Z15" s="7">
        <f>ABS('Participações regionais'!$E15-'Participações regionais'!N15)</f>
        <v>0.25566675095531366</v>
      </c>
      <c r="AA15" s="7">
        <f>ABS('Participações regionais'!$E15-'Participações regionais'!O15)</f>
        <v>0.25555296650470039</v>
      </c>
      <c r="AB15" s="7">
        <f>ABS('Participações regionais'!$E15-'Participações regionais'!P15)</f>
        <v>0.25145942915173947</v>
      </c>
      <c r="AC15" s="7">
        <f>ABS('Participações regionais'!$E15-'Participações regionais'!Q15)</f>
        <v>0.24859022958525567</v>
      </c>
      <c r="AD15" s="7">
        <f>ABS('Participações regionais'!$F15-'Participações regionais'!G15)</f>
        <v>0</v>
      </c>
      <c r="AE15" s="7">
        <f>ABS('Participações regionais'!$F15-'Participações regionais'!H15)</f>
        <v>9.8360472152888827E-3</v>
      </c>
      <c r="AF15" s="7">
        <f>ABS('Participações regionais'!$F15-'Participações regionais'!I15)</f>
        <v>7.5104169850341795E-2</v>
      </c>
      <c r="AG15" s="7">
        <f>ABS('Participações regionais'!$F15-'Participações regionais'!J15)</f>
        <v>7.0506554080268638E-2</v>
      </c>
      <c r="AH15" s="7">
        <f>ABS('Participações regionais'!$F15-'Participações regionais'!K15)</f>
        <v>9.8685895275961985E-2</v>
      </c>
      <c r="AI15" s="7">
        <f>ABS('Participações regionais'!$F15-'Participações regionais'!L15)</f>
        <v>0.14983772800963593</v>
      </c>
      <c r="AJ15" s="7">
        <f>ABS('Participações regionais'!$F15-'Participações regionais'!M15)</f>
        <v>0.11895295305152762</v>
      </c>
      <c r="AK15" s="7">
        <f>ABS('Participações regionais'!$F15-'Participações regionais'!N15)</f>
        <v>7.1948299806592883E-2</v>
      </c>
      <c r="AL15" s="7">
        <f>ABS('Participações regionais'!$F15-'Participações regionais'!O15)</f>
        <v>7.2062084257206199E-2</v>
      </c>
      <c r="AM15" s="7">
        <f>ABS('Participações regionais'!$F15-'Participações regionais'!P15)</f>
        <v>7.6155621610167062E-2</v>
      </c>
      <c r="AN15" s="7">
        <f>ABS('Participações regionais'!$F15-'Participações regionais'!Q15)</f>
        <v>7.902482117665087E-2</v>
      </c>
      <c r="AO15" s="7">
        <f>ABS('Participações regionais'!$F15-'Participações regionais'!R15)</f>
        <v>0.10528331048309604</v>
      </c>
      <c r="AP15" s="7">
        <f>ABS('Participações regionais'!$G15-'Participações regionais'!H15)</f>
        <v>9.8360472152888827E-3</v>
      </c>
      <c r="AQ15" s="7">
        <f>ABS('Participações regionais'!$G15-'Participações regionais'!I15)</f>
        <v>7.5104169850341795E-2</v>
      </c>
      <c r="AR15" s="7">
        <f>ABS('Participações regionais'!$G15-'Participações regionais'!J15)</f>
        <v>7.0506554080268638E-2</v>
      </c>
      <c r="AS15" s="7">
        <f>ABS('Participações regionais'!$G15-'Participações regionais'!K15)</f>
        <v>9.8685895275961985E-2</v>
      </c>
      <c r="AT15" s="7">
        <f>ABS('Participações regionais'!$G15-'Participações regionais'!L15)</f>
        <v>0.14983772800963593</v>
      </c>
      <c r="AU15" s="7">
        <f>ABS('Participações regionais'!$G15-'Participações regionais'!M15)</f>
        <v>0.11895295305152762</v>
      </c>
      <c r="AV15" s="7">
        <f>ABS('Participações regionais'!$G15-'Participações regionais'!N15)</f>
        <v>7.1948299806592883E-2</v>
      </c>
      <c r="AW15" s="7">
        <f>ABS('Participações regionais'!$G15-'Participações regionais'!O15)</f>
        <v>7.2062084257206199E-2</v>
      </c>
      <c r="AX15" s="7">
        <f>ABS('Participações regionais'!$G15-'Participações regionais'!P15)</f>
        <v>7.6155621610167062E-2</v>
      </c>
      <c r="AY15" s="7">
        <f>ABS('Participações regionais'!$G15-'Participações regionais'!Q15)</f>
        <v>7.902482117665087E-2</v>
      </c>
      <c r="AZ15" s="7">
        <f>ABS('Participações regionais'!$G15-'Participações regionais'!R15)</f>
        <v>0.10528331048309604</v>
      </c>
      <c r="BA15" s="7">
        <f>ABS('Participações regionais'!$H15-'Participações regionais'!I15)</f>
        <v>6.5268122635052911E-2</v>
      </c>
      <c r="BB15" s="7">
        <f>ABS('Participações regionais'!$H15-'Participações regionais'!J15)</f>
        <v>6.0670506864979754E-2</v>
      </c>
      <c r="BC15" s="7">
        <f>ABS('Participações regionais'!$H15-'Participações regionais'!K15)</f>
        <v>8.8849848060673101E-2</v>
      </c>
      <c r="BD15" s="7">
        <f>ABS('Participações regionais'!$H15-'Participações regionais'!L15)</f>
        <v>0.14000168079434705</v>
      </c>
      <c r="BE15" s="7">
        <f>ABS('Participações regionais'!$H15-'Participações regionais'!M15)</f>
        <v>0.10911690583623873</v>
      </c>
      <c r="BF15" s="7">
        <f>ABS('Participações regionais'!$H15-'Participações regionais'!N15)</f>
        <v>6.2112252591303999E-2</v>
      </c>
      <c r="BG15" s="7">
        <f>ABS('Participações regionais'!$H15-'Participações regionais'!O15)</f>
        <v>6.2226037041917315E-2</v>
      </c>
      <c r="BH15" s="7">
        <f>ABS('Participações regionais'!$H15-'Participações regionais'!P15)</f>
        <v>6.6319574394878178E-2</v>
      </c>
      <c r="BI15" s="7">
        <f>ABS('Participações regionais'!$H15-'Participações regionais'!Q15)</f>
        <v>6.9188773961361985E-2</v>
      </c>
      <c r="BJ15" s="7">
        <f>ABS('Participações regionais'!$H15-'Participações regionais'!R15)</f>
        <v>9.5447263267807156E-2</v>
      </c>
      <c r="BK15" s="7">
        <f>ABS('Participações regionais'!$I15-'Participações regionais'!J15)</f>
        <v>4.5976157700731574E-3</v>
      </c>
      <c r="BL15" s="7">
        <f>ABS('Participações regionais'!$I15-'Participações regionais'!K15)</f>
        <v>2.358172542562019E-2</v>
      </c>
      <c r="BM15" s="7">
        <f>ABS('Participações regionais'!$I15-'Participações regionais'!L15)</f>
        <v>7.4733558159294139E-2</v>
      </c>
      <c r="BN15" s="7">
        <f>ABS('Participações regionais'!$I15-'Participações regionais'!M15)</f>
        <v>4.384878320118582E-2</v>
      </c>
      <c r="BO15" s="7">
        <f>ABS('Participações regionais'!$I15-'Participações regionais'!N15)</f>
        <v>3.1558700437489123E-3</v>
      </c>
      <c r="BP15" s="7">
        <f>ABS('Participações regionais'!$I15-'Participações regionais'!O15)</f>
        <v>3.0420855931355961E-3</v>
      </c>
      <c r="BQ15" s="7">
        <f>ABS('Participações regionais'!$I15-'Participações regionais'!P15)</f>
        <v>1.0514517598252671E-3</v>
      </c>
      <c r="BR15" s="7">
        <f>ABS('Participações regionais'!$I15-'Participações regionais'!Q15)</f>
        <v>3.9206513263090742E-3</v>
      </c>
      <c r="BS15" s="7">
        <f>ABS('Participações regionais'!$I15-'Participações regionais'!R15)</f>
        <v>3.0179140632754245E-2</v>
      </c>
      <c r="BT15" s="7">
        <f>ABS('Participações regionais'!$J15-'Participações regionais'!K15)</f>
        <v>2.8179341195693347E-2</v>
      </c>
      <c r="BU15" s="7">
        <f>ABS('Participações regionais'!$J15-'Participações regionais'!L15)</f>
        <v>7.9331173929367296E-2</v>
      </c>
      <c r="BV15" s="7">
        <f>ABS('Participações regionais'!$J15-'Participações regionais'!M15)</f>
        <v>4.8446398971258978E-2</v>
      </c>
      <c r="BW15" s="7">
        <f>ABS('Participações regionais'!$J15-'Participações regionais'!N15)</f>
        <v>1.441745726324245E-3</v>
      </c>
      <c r="BX15" s="7">
        <f>ABS('Participações regionais'!$J15-'Participações regionais'!O15)</f>
        <v>1.5555301769375612E-3</v>
      </c>
      <c r="BY15" s="7">
        <f>ABS('Participações regionais'!$J15-'Participações regionais'!P15)</f>
        <v>5.6490675298984244E-3</v>
      </c>
      <c r="BZ15" s="7">
        <f>ABS('Participações regionais'!$J15-'Participações regionais'!Q15)</f>
        <v>8.5182670963822316E-3</v>
      </c>
      <c r="CA15" s="7">
        <f>ABS('Participações regionais'!$J15-'Participações regionais'!R15)</f>
        <v>3.4776756402827402E-2</v>
      </c>
      <c r="CB15" s="7">
        <f>ABS('Participações regionais'!$K15-'Participações regionais'!L15)</f>
        <v>5.1151832733673949E-2</v>
      </c>
      <c r="CC15" s="7">
        <f>ABS('Participações regionais'!$K15-'Participações regionais'!M15)</f>
        <v>2.0267057775565631E-2</v>
      </c>
      <c r="CD15" s="7">
        <f>ABS('Participações regionais'!$K15-'Participações regionais'!N15)</f>
        <v>2.6737595469369102E-2</v>
      </c>
      <c r="CE15" s="7">
        <f>ABS('Participações regionais'!$K15-'Participações regionais'!O15)</f>
        <v>2.6623811018755786E-2</v>
      </c>
      <c r="CF15" s="7">
        <f>ABS('Participações regionais'!$K15-'Participações regionais'!P15)</f>
        <v>2.2530273665794923E-2</v>
      </c>
      <c r="CG15" s="7">
        <f>ABS('Participações regionais'!$K15-'Participações regionais'!Q15)</f>
        <v>1.9661074099311115E-2</v>
      </c>
      <c r="CH15" s="7">
        <f>ABS('Participações regionais'!$K15-'Participações regionais'!R15)</f>
        <v>6.5974152071340553E-3</v>
      </c>
      <c r="CI15" s="7">
        <f>ABS('Participações regionais'!$L15-'Participações regionais'!M15)</f>
        <v>3.0884774958108319E-2</v>
      </c>
      <c r="CJ15" s="7">
        <f>ABS('Participações regionais'!$L15-'Participações regionais'!N15)</f>
        <v>7.7889428203043051E-2</v>
      </c>
      <c r="CK15" s="7">
        <f>ABS('Participações regionais'!$L15-'Participações regionais'!O15)</f>
        <v>7.7775643752429735E-2</v>
      </c>
      <c r="CL15" s="7">
        <f>ABS('Participações regionais'!$L15-'Participações regionais'!P15)</f>
        <v>7.3682106399468872E-2</v>
      </c>
      <c r="CM15" s="7">
        <f>ABS('Participações regionais'!$L15-'Participações regionais'!Q15)</f>
        <v>7.0812906832985065E-2</v>
      </c>
      <c r="CN15" s="7">
        <f>ABS('Participações regionais'!$L15-'Participações regionais'!R15)</f>
        <v>4.4554417526539894E-2</v>
      </c>
      <c r="CO15" s="7">
        <f>ABS('Participações regionais'!$M15-'Participações regionais'!N15)</f>
        <v>4.7004653244934733E-2</v>
      </c>
      <c r="CP15" s="7">
        <f>ABS('Participações regionais'!$M15-'Participações regionais'!O15)</f>
        <v>4.6890868794321416E-2</v>
      </c>
      <c r="CQ15" s="7">
        <f>ABS('Participações regionais'!$M15-'Participações regionais'!P15)</f>
        <v>4.2797331441360553E-2</v>
      </c>
      <c r="CR15" s="7">
        <f>ABS('Participações regionais'!$M15-'Participações regionais'!Q15)</f>
        <v>3.9928131874876746E-2</v>
      </c>
      <c r="CS15" s="7">
        <f>ABS('Participações regionais'!$M15-'Participações regionais'!R15)</f>
        <v>1.3669642568431575E-2</v>
      </c>
      <c r="CT15" s="7">
        <f>ABS('Participações regionais'!$N15-'Participações regionais'!O15)</f>
        <v>1.1378445061331621E-4</v>
      </c>
      <c r="CU15" s="7">
        <f>ABS('Participações regionais'!$N15-'Participações regionais'!P15)</f>
        <v>4.2073218035741794E-3</v>
      </c>
      <c r="CV15" s="7">
        <f>ABS('Participações regionais'!$N15-'Participações regionais'!Q15)</f>
        <v>7.0765213700579865E-3</v>
      </c>
      <c r="CW15" s="7">
        <f>ABS('Participações regionais'!$N15-'Participações regionais'!R15)</f>
        <v>3.3335010676503157E-2</v>
      </c>
      <c r="CX15" s="7">
        <f>ABS('Participações regionais'!$O15-'Participações regionais'!P15)</f>
        <v>4.0935373529608632E-3</v>
      </c>
      <c r="CY15" s="7">
        <f>ABS('Participações regionais'!$O15-'Participações regionais'!Q15)</f>
        <v>6.9627369194446703E-3</v>
      </c>
      <c r="CZ15" s="7">
        <f>ABS('Participações regionais'!$O15-'Participações regionais'!R15)</f>
        <v>3.3221226225889841E-2</v>
      </c>
      <c r="DA15" s="7">
        <f>ABS('Participações regionais'!$P15-'Participações regionais'!Q15)</f>
        <v>2.8691995664838071E-3</v>
      </c>
      <c r="DB15" s="7">
        <f>ABS('Participações regionais'!$P15-'Participações regionais'!R15)</f>
        <v>2.9127688872928978E-2</v>
      </c>
      <c r="DC15" s="7">
        <f>+ABS('Participações regionais'!Q15-'Participações regionais'!R15)</f>
        <v>2.6258489306445171E-2</v>
      </c>
    </row>
    <row r="16" spans="1:107" x14ac:dyDescent="0.35">
      <c r="A16" s="2" t="s">
        <v>12</v>
      </c>
      <c r="B16" s="6" t="s">
        <v>37</v>
      </c>
      <c r="C16" s="8" t="s">
        <v>55</v>
      </c>
      <c r="D16" s="7">
        <f>ABS('Participações regionais'!$D16-'Participações regionais'!E16)</f>
        <v>0.10921392489922357</v>
      </c>
      <c r="E16" s="7">
        <f>ABS('Participações regionais'!$D16-'Participações regionais'!F16)</f>
        <v>0.10921392489922357</v>
      </c>
      <c r="F16" s="7">
        <f>ABS('Participações regionais'!$D16-'Participações regionais'!G16)</f>
        <v>0.10921392489922357</v>
      </c>
      <c r="G16" s="7">
        <f>ABS('Participações regionais'!$D16-'Participações regionais'!H16)</f>
        <v>0.1046161198661409</v>
      </c>
      <c r="H16" s="7">
        <f>ABS('Participações regionais'!$D16-'Participações regionais'!I16)</f>
        <v>7.4106902475962882E-2</v>
      </c>
      <c r="I16" s="7">
        <f>ABS('Participações regionais'!$D16-'Participações regionais'!J16)</f>
        <v>7.1721457107709455E-2</v>
      </c>
      <c r="J16" s="7">
        <f>ABS('Participações regionais'!$D16-'Participações regionais'!K16)</f>
        <v>4.6096464153890349E-2</v>
      </c>
      <c r="K16" s="7">
        <f>ABS('Participações regionais'!$D16-'Participações regionais'!L16)</f>
        <v>3.9599697280439564E-2</v>
      </c>
      <c r="L16" s="7">
        <f>ABS('Participações regionais'!$D16-'Participações regionais'!M16)</f>
        <v>4.9912858895629207E-2</v>
      </c>
      <c r="M16" s="7">
        <f>ABS('Participações regionais'!$D16-'Participações regionais'!N16)</f>
        <v>7.1669939690182011E-2</v>
      </c>
      <c r="N16" s="7">
        <f>ABS('Participações regionais'!$D16-'Participações regionais'!O16)</f>
        <v>7.1519911595454178E-2</v>
      </c>
      <c r="O16" s="7">
        <f>ABS('Participações regionais'!$D16-'Participações regionais'!P16)</f>
        <v>5.1531639944211345E-2</v>
      </c>
      <c r="P16" s="7">
        <f>ABS('Participações regionais'!$D16-'Participações regionais'!Q16)</f>
        <v>7.0420003725317995E-2</v>
      </c>
      <c r="Q16" s="7">
        <f>ABS('Participações regionais'!$D16-'Participações regionais'!R16)</f>
        <v>2.9252486741666792E-2</v>
      </c>
      <c r="R16" s="7">
        <f>ABS('Participações regionais'!$E16-'Participações regionais'!F16)</f>
        <v>0</v>
      </c>
      <c r="S16" s="7">
        <f>ABS('Participações regionais'!$E16-'Participações regionais'!G16)</f>
        <v>0</v>
      </c>
      <c r="T16" s="7">
        <f>ABS('Participações regionais'!$E16-'Participações regionais'!H16)</f>
        <v>4.5978050330826763E-3</v>
      </c>
      <c r="U16" s="7">
        <f>ABS('Participações regionais'!$E16-'Participações regionais'!I16)</f>
        <v>3.5107022423260685E-2</v>
      </c>
      <c r="V16" s="7">
        <f>ABS('Participações regionais'!$E16-'Participações regionais'!J16)</f>
        <v>3.749246779151412E-2</v>
      </c>
      <c r="W16" s="7">
        <f>ABS('Participações regionais'!$E16-'Participações regionais'!K16)</f>
        <v>6.3117460745333226E-2</v>
      </c>
      <c r="X16" s="7">
        <f>ABS('Participações regionais'!$E16-'Participações regionais'!L16)</f>
        <v>6.9614227618784011E-2</v>
      </c>
      <c r="Y16" s="7">
        <f>ABS('Participações regionais'!$E16-'Participações regionais'!M16)</f>
        <v>5.9301066003594367E-2</v>
      </c>
      <c r="Z16" s="7">
        <f>ABS('Participações regionais'!$E16-'Participações regionais'!N16)</f>
        <v>3.7543985209041571E-2</v>
      </c>
      <c r="AA16" s="7">
        <f>ABS('Participações regionais'!$E16-'Participações regionais'!O16)</f>
        <v>3.7694013303769397E-2</v>
      </c>
      <c r="AB16" s="7">
        <f>ABS('Participações regionais'!$E16-'Participações regionais'!P16)</f>
        <v>5.7682284955012229E-2</v>
      </c>
      <c r="AC16" s="7">
        <f>ABS('Participações regionais'!$E16-'Participações regionais'!Q16)</f>
        <v>3.8793921173905579E-2</v>
      </c>
      <c r="AD16" s="7">
        <f>ABS('Participações regionais'!$F16-'Participações regionais'!G16)</f>
        <v>0</v>
      </c>
      <c r="AE16" s="7">
        <f>ABS('Participações regionais'!$F16-'Participações regionais'!H16)</f>
        <v>4.5978050330826763E-3</v>
      </c>
      <c r="AF16" s="7">
        <f>ABS('Participações regionais'!$F16-'Participações regionais'!I16)</f>
        <v>3.5107022423260685E-2</v>
      </c>
      <c r="AG16" s="7">
        <f>ABS('Participações regionais'!$F16-'Participações regionais'!J16)</f>
        <v>3.749246779151412E-2</v>
      </c>
      <c r="AH16" s="7">
        <f>ABS('Participações regionais'!$F16-'Participações regionais'!K16)</f>
        <v>6.3117460745333226E-2</v>
      </c>
      <c r="AI16" s="7">
        <f>ABS('Participações regionais'!$F16-'Participações regionais'!L16)</f>
        <v>6.9614227618784011E-2</v>
      </c>
      <c r="AJ16" s="7">
        <f>ABS('Participações regionais'!$F16-'Participações regionais'!M16)</f>
        <v>5.9301066003594367E-2</v>
      </c>
      <c r="AK16" s="7">
        <f>ABS('Participações regionais'!$F16-'Participações regionais'!N16)</f>
        <v>3.7543985209041571E-2</v>
      </c>
      <c r="AL16" s="7">
        <f>ABS('Participações regionais'!$F16-'Participações regionais'!O16)</f>
        <v>3.7694013303769397E-2</v>
      </c>
      <c r="AM16" s="7">
        <f>ABS('Participações regionais'!$F16-'Participações regionais'!P16)</f>
        <v>5.7682284955012229E-2</v>
      </c>
      <c r="AN16" s="7">
        <f>ABS('Participações regionais'!$F16-'Participações regionais'!Q16)</f>
        <v>3.8793921173905579E-2</v>
      </c>
      <c r="AO16" s="7">
        <f>ABS('Participações regionais'!$F16-'Participações regionais'!R16)</f>
        <v>7.9961438157556783E-2</v>
      </c>
      <c r="AP16" s="7">
        <f>ABS('Participações regionais'!$G16-'Participações regionais'!H16)</f>
        <v>4.5978050330826763E-3</v>
      </c>
      <c r="AQ16" s="7">
        <f>ABS('Participações regionais'!$G16-'Participações regionais'!I16)</f>
        <v>3.5107022423260685E-2</v>
      </c>
      <c r="AR16" s="7">
        <f>ABS('Participações regionais'!$G16-'Participações regionais'!J16)</f>
        <v>3.749246779151412E-2</v>
      </c>
      <c r="AS16" s="7">
        <f>ABS('Participações regionais'!$G16-'Participações regionais'!K16)</f>
        <v>6.3117460745333226E-2</v>
      </c>
      <c r="AT16" s="7">
        <f>ABS('Participações regionais'!$G16-'Participações regionais'!L16)</f>
        <v>6.9614227618784011E-2</v>
      </c>
      <c r="AU16" s="7">
        <f>ABS('Participações regionais'!$G16-'Participações regionais'!M16)</f>
        <v>5.9301066003594367E-2</v>
      </c>
      <c r="AV16" s="7">
        <f>ABS('Participações regionais'!$G16-'Participações regionais'!N16)</f>
        <v>3.7543985209041571E-2</v>
      </c>
      <c r="AW16" s="7">
        <f>ABS('Participações regionais'!$G16-'Participações regionais'!O16)</f>
        <v>3.7694013303769397E-2</v>
      </c>
      <c r="AX16" s="7">
        <f>ABS('Participações regionais'!$G16-'Participações regionais'!P16)</f>
        <v>5.7682284955012229E-2</v>
      </c>
      <c r="AY16" s="7">
        <f>ABS('Participações regionais'!$G16-'Participações regionais'!Q16)</f>
        <v>3.8793921173905579E-2</v>
      </c>
      <c r="AZ16" s="7">
        <f>ABS('Participações regionais'!$G16-'Participações regionais'!R16)</f>
        <v>7.9961438157556783E-2</v>
      </c>
      <c r="BA16" s="7">
        <f>ABS('Participações regionais'!$H16-'Participações regionais'!I16)</f>
        <v>3.050921739017801E-2</v>
      </c>
      <c r="BB16" s="7">
        <f>ABS('Participações regionais'!$H16-'Participações regionais'!J16)</f>
        <v>3.2894662758431441E-2</v>
      </c>
      <c r="BC16" s="7">
        <f>ABS('Participações regionais'!$H16-'Participações regionais'!K16)</f>
        <v>5.8519655712250547E-2</v>
      </c>
      <c r="BD16" s="7">
        <f>ABS('Participações regionais'!$H16-'Participações regionais'!L16)</f>
        <v>6.5016422585701339E-2</v>
      </c>
      <c r="BE16" s="7">
        <f>ABS('Participações regionais'!$H16-'Participações regionais'!M16)</f>
        <v>5.4703260970511688E-2</v>
      </c>
      <c r="BF16" s="7">
        <f>ABS('Participações regionais'!$H16-'Participações regionais'!N16)</f>
        <v>3.2946180175958892E-2</v>
      </c>
      <c r="BG16" s="7">
        <f>ABS('Participações regionais'!$H16-'Participações regionais'!O16)</f>
        <v>3.3096208270686718E-2</v>
      </c>
      <c r="BH16" s="7">
        <f>ABS('Participações regionais'!$H16-'Participações regionais'!P16)</f>
        <v>5.308447992192955E-2</v>
      </c>
      <c r="BI16" s="7">
        <f>ABS('Participações regionais'!$H16-'Participações regionais'!Q16)</f>
        <v>3.4196116140822901E-2</v>
      </c>
      <c r="BJ16" s="7">
        <f>ABS('Participações regionais'!$H16-'Participações regionais'!R16)</f>
        <v>7.5363633124474111E-2</v>
      </c>
      <c r="BK16" s="7">
        <f>ABS('Participações regionais'!$I16-'Participações regionais'!J16)</f>
        <v>2.3854453682534346E-3</v>
      </c>
      <c r="BL16" s="7">
        <f>ABS('Participações regionais'!$I16-'Participações regionais'!K16)</f>
        <v>2.8010438322072541E-2</v>
      </c>
      <c r="BM16" s="7">
        <f>ABS('Participações regionais'!$I16-'Participações regionais'!L16)</f>
        <v>3.4507205195523326E-2</v>
      </c>
      <c r="BN16" s="7">
        <f>ABS('Participações regionais'!$I16-'Participações regionais'!M16)</f>
        <v>2.4194043580333682E-2</v>
      </c>
      <c r="BO16" s="7">
        <f>ABS('Participações regionais'!$I16-'Participações regionais'!N16)</f>
        <v>2.4369627857808857E-3</v>
      </c>
      <c r="BP16" s="7">
        <f>ABS('Participações regionais'!$I16-'Participações regionais'!O16)</f>
        <v>2.5869908805087119E-3</v>
      </c>
      <c r="BQ16" s="7">
        <f>ABS('Participações regionais'!$I16-'Participações regionais'!P16)</f>
        <v>2.2575262531751544E-2</v>
      </c>
      <c r="BR16" s="7">
        <f>ABS('Participações regionais'!$I16-'Participações regionais'!Q16)</f>
        <v>3.6868987506448944E-3</v>
      </c>
      <c r="BS16" s="7">
        <f>ABS('Participações regionais'!$I16-'Participações regionais'!R16)</f>
        <v>4.4854415734296098E-2</v>
      </c>
      <c r="BT16" s="7">
        <f>ABS('Participações regionais'!$J16-'Participações regionais'!K16)</f>
        <v>2.5624992953819106E-2</v>
      </c>
      <c r="BU16" s="7">
        <f>ABS('Participações regionais'!$J16-'Participações regionais'!L16)</f>
        <v>3.2121759827269891E-2</v>
      </c>
      <c r="BV16" s="7">
        <f>ABS('Participações regionais'!$J16-'Participações regionais'!M16)</f>
        <v>2.1808598212080248E-2</v>
      </c>
      <c r="BW16" s="7">
        <f>ABS('Participações regionais'!$J16-'Participações regionais'!N16)</f>
        <v>5.1517417527451037E-5</v>
      </c>
      <c r="BX16" s="7">
        <f>ABS('Participações regionais'!$J16-'Participações regionais'!O16)</f>
        <v>2.0154551225527728E-4</v>
      </c>
      <c r="BY16" s="7">
        <f>ABS('Participações regionais'!$J16-'Participações regionais'!P16)</f>
        <v>2.018981716349811E-2</v>
      </c>
      <c r="BZ16" s="7">
        <f>ABS('Participações regionais'!$J16-'Participações regionais'!Q16)</f>
        <v>1.3014533823914598E-3</v>
      </c>
      <c r="CA16" s="7">
        <f>ABS('Participações regionais'!$J16-'Participações regionais'!R16)</f>
        <v>4.2468970366042663E-2</v>
      </c>
      <c r="CB16" s="7">
        <f>ABS('Participações regionais'!$K16-'Participações regionais'!L16)</f>
        <v>6.496766873450785E-3</v>
      </c>
      <c r="CC16" s="7">
        <f>ABS('Participações regionais'!$K16-'Participações regionais'!M16)</f>
        <v>3.8163947417388586E-3</v>
      </c>
      <c r="CD16" s="7">
        <f>ABS('Participações regionais'!$K16-'Participações regionais'!N16)</f>
        <v>2.5573475536291655E-2</v>
      </c>
      <c r="CE16" s="7">
        <f>ABS('Participações regionais'!$K16-'Participações regionais'!O16)</f>
        <v>2.5423447441563829E-2</v>
      </c>
      <c r="CF16" s="7">
        <f>ABS('Participações regionais'!$K16-'Participações regionais'!P16)</f>
        <v>5.4351757903209966E-3</v>
      </c>
      <c r="CG16" s="7">
        <f>ABS('Participações regionais'!$K16-'Participações regionais'!Q16)</f>
        <v>2.4323539571427646E-2</v>
      </c>
      <c r="CH16" s="7">
        <f>ABS('Participações regionais'!$K16-'Participações regionais'!R16)</f>
        <v>1.6843977412223557E-2</v>
      </c>
      <c r="CI16" s="7">
        <f>ABS('Participações regionais'!$L16-'Participações regionais'!M16)</f>
        <v>1.0313161615189644E-2</v>
      </c>
      <c r="CJ16" s="7">
        <f>ABS('Participações regionais'!$L16-'Participações regionais'!N16)</f>
        <v>3.207024240974244E-2</v>
      </c>
      <c r="CK16" s="7">
        <f>ABS('Participações regionais'!$L16-'Participações regionais'!O16)</f>
        <v>3.1920214315014614E-2</v>
      </c>
      <c r="CL16" s="7">
        <f>ABS('Participações regionais'!$L16-'Participações regionais'!P16)</f>
        <v>1.1931942663771782E-2</v>
      </c>
      <c r="CM16" s="7">
        <f>ABS('Participações regionais'!$L16-'Participações regionais'!Q16)</f>
        <v>3.0820306444878431E-2</v>
      </c>
      <c r="CN16" s="7">
        <f>ABS('Participações regionais'!$L16-'Participações regionais'!R16)</f>
        <v>1.0347210538772772E-2</v>
      </c>
      <c r="CO16" s="7">
        <f>ABS('Participações regionais'!$M16-'Participações regionais'!N16)</f>
        <v>2.1757080794552797E-2</v>
      </c>
      <c r="CP16" s="7">
        <f>ABS('Participações regionais'!$M16-'Participações regionais'!O16)</f>
        <v>2.160705269982497E-2</v>
      </c>
      <c r="CQ16" s="7">
        <f>ABS('Participações regionais'!$M16-'Participações regionais'!P16)</f>
        <v>1.618781048582138E-3</v>
      </c>
      <c r="CR16" s="7">
        <f>ABS('Participações regionais'!$M16-'Participações regionais'!Q16)</f>
        <v>2.0507144829688788E-2</v>
      </c>
      <c r="CS16" s="7">
        <f>ABS('Participações regionais'!$M16-'Participações regionais'!R16)</f>
        <v>2.0660372153962415E-2</v>
      </c>
      <c r="CT16" s="7">
        <f>ABS('Participações regionais'!$N16-'Participações regionais'!O16)</f>
        <v>1.5002809472782624E-4</v>
      </c>
      <c r="CU16" s="7">
        <f>ABS('Participações regionais'!$N16-'Participações regionais'!P16)</f>
        <v>2.0138299745970659E-2</v>
      </c>
      <c r="CV16" s="7">
        <f>ABS('Participações regionais'!$N16-'Participações regionais'!Q16)</f>
        <v>1.2499359648640088E-3</v>
      </c>
      <c r="CW16" s="7">
        <f>ABS('Participações regionais'!$N16-'Participações regionais'!R16)</f>
        <v>4.2417452948515212E-2</v>
      </c>
      <c r="CX16" s="7">
        <f>ABS('Participações regionais'!$O16-'Participações regionais'!P16)</f>
        <v>1.9988271651242832E-2</v>
      </c>
      <c r="CY16" s="7">
        <f>ABS('Participações regionais'!$O16-'Participações regionais'!Q16)</f>
        <v>1.0999078701361825E-3</v>
      </c>
      <c r="CZ16" s="7">
        <f>ABS('Participações regionais'!$O16-'Participações regionais'!R16)</f>
        <v>4.2267424853787386E-2</v>
      </c>
      <c r="DA16" s="7">
        <f>ABS('Participações regionais'!$P16-'Participações regionais'!Q16)</f>
        <v>1.888836378110665E-2</v>
      </c>
      <c r="DB16" s="7">
        <f>ABS('Participações regionais'!$P16-'Participações regionais'!R16)</f>
        <v>2.2279153202544554E-2</v>
      </c>
      <c r="DC16" s="7">
        <f>+ABS('Participações regionais'!Q16-'Participações regionais'!R16)</f>
        <v>4.1167516983651203E-2</v>
      </c>
    </row>
    <row r="17" spans="1:107" x14ac:dyDescent="0.35">
      <c r="A17" s="2" t="s">
        <v>7</v>
      </c>
      <c r="B17" s="6" t="s">
        <v>38</v>
      </c>
      <c r="C17" s="8" t="s">
        <v>56</v>
      </c>
      <c r="D17" s="7">
        <f>ABS('Participações regionais'!$D17-'Participações regionais'!E17)</f>
        <v>8.5268098461523112E-2</v>
      </c>
      <c r="E17" s="7">
        <f>ABS('Participações regionais'!$D17-'Participações regionais'!F17)</f>
        <v>8.5268098461523112E-2</v>
      </c>
      <c r="F17" s="7">
        <f>ABS('Participações regionais'!$D17-'Participações regionais'!G17)</f>
        <v>8.5268098461523112E-2</v>
      </c>
      <c r="G17" s="7">
        <f>ABS('Participações regionais'!$D17-'Participações regionais'!H17)</f>
        <v>1.0308850472495315E-2</v>
      </c>
      <c r="H17" s="7">
        <f>ABS('Participações regionais'!$D17-'Participações regionais'!I17)</f>
        <v>7.1575748450825968E-2</v>
      </c>
      <c r="I17" s="7">
        <f>ABS('Participações regionais'!$D17-'Participações regionais'!J17)</f>
        <v>7.6163938536430109E-2</v>
      </c>
      <c r="J17" s="7">
        <f>ABS('Participações regionais'!$D17-'Participações regionais'!K17)</f>
        <v>5.0602689741258949E-2</v>
      </c>
      <c r="K17" s="7">
        <f>ABS('Participações regionais'!$D17-'Participações regionais'!L17)</f>
        <v>5.1414541708909578E-2</v>
      </c>
      <c r="L17" s="7">
        <f>ABS('Participações regionais'!$D17-'Participações regionais'!M17)</f>
        <v>6.4908168379541775E-2</v>
      </c>
      <c r="M17" s="7">
        <f>ABS('Participações regionais'!$D17-'Participações regionais'!N17)</f>
        <v>7.5001332961263253E-2</v>
      </c>
      <c r="N17" s="7">
        <f>ABS('Participações regionais'!$D17-'Participações regionais'!O17)</f>
        <v>6.7529739259749283E-2</v>
      </c>
      <c r="O17" s="7">
        <f>ABS('Participações regionais'!$D17-'Participações regionais'!P17)</f>
        <v>5.3914112562082665E-2</v>
      </c>
      <c r="P17" s="7">
        <f>ABS('Participações regionais'!$D17-'Participações regionais'!Q17)</f>
        <v>6.7789158375796077E-2</v>
      </c>
      <c r="Q17" s="7">
        <f>ABS('Participações regionais'!$D17-'Participações regionais'!R17)</f>
        <v>2.9959010264996609E-2</v>
      </c>
      <c r="R17" s="7">
        <f>ABS('Participações regionais'!$E17-'Participações regionais'!F17)</f>
        <v>0</v>
      </c>
      <c r="S17" s="7">
        <f>ABS('Participações regionais'!$E17-'Participações regionais'!G17)</f>
        <v>0</v>
      </c>
      <c r="T17" s="7">
        <f>ABS('Participações regionais'!$E17-'Participações regionais'!H17)</f>
        <v>9.5576948934018427E-2</v>
      </c>
      <c r="U17" s="7">
        <f>ABS('Participações regionais'!$E17-'Participações regionais'!I17)</f>
        <v>1.3692350010697147E-2</v>
      </c>
      <c r="V17" s="7">
        <f>ABS('Participações regionais'!$E17-'Participações regionais'!J17)</f>
        <v>9.1041599250929976E-3</v>
      </c>
      <c r="W17" s="7">
        <f>ABS('Participações regionais'!$E17-'Participações regionais'!K17)</f>
        <v>3.4665408720264163E-2</v>
      </c>
      <c r="X17" s="7">
        <f>ABS('Participações regionais'!$E17-'Participações regionais'!L17)</f>
        <v>3.3853556752613534E-2</v>
      </c>
      <c r="Y17" s="7">
        <f>ABS('Participações regionais'!$E17-'Participações regionais'!M17)</f>
        <v>2.035993008198134E-2</v>
      </c>
      <c r="Z17" s="7">
        <f>ABS('Participações regionais'!$E17-'Participações regionais'!N17)</f>
        <v>1.0266765500259864E-2</v>
      </c>
      <c r="AA17" s="7">
        <f>ABS('Participações regionais'!$E17-'Participações regionais'!O17)</f>
        <v>1.7738359201773832E-2</v>
      </c>
      <c r="AB17" s="7">
        <f>ABS('Participações regionais'!$E17-'Participações regionais'!P17)</f>
        <v>3.1353985899440447E-2</v>
      </c>
      <c r="AC17" s="7">
        <f>ABS('Participações regionais'!$E17-'Participações regionais'!Q17)</f>
        <v>1.7478940085727035E-2</v>
      </c>
      <c r="AD17" s="7">
        <f>ABS('Participações regionais'!$F17-'Participações regionais'!G17)</f>
        <v>0</v>
      </c>
      <c r="AE17" s="7">
        <f>ABS('Participações regionais'!$F17-'Participações regionais'!H17)</f>
        <v>9.5576948934018427E-2</v>
      </c>
      <c r="AF17" s="7">
        <f>ABS('Participações regionais'!$F17-'Participações regionais'!I17)</f>
        <v>1.3692350010697147E-2</v>
      </c>
      <c r="AG17" s="7">
        <f>ABS('Participações regionais'!$F17-'Participações regionais'!J17)</f>
        <v>9.1041599250929976E-3</v>
      </c>
      <c r="AH17" s="7">
        <f>ABS('Participações regionais'!$F17-'Participações regionais'!K17)</f>
        <v>3.4665408720264163E-2</v>
      </c>
      <c r="AI17" s="7">
        <f>ABS('Participações regionais'!$F17-'Participações regionais'!L17)</f>
        <v>3.3853556752613534E-2</v>
      </c>
      <c r="AJ17" s="7">
        <f>ABS('Participações regionais'!$F17-'Participações regionais'!M17)</f>
        <v>2.035993008198134E-2</v>
      </c>
      <c r="AK17" s="7">
        <f>ABS('Participações regionais'!$F17-'Participações regionais'!N17)</f>
        <v>1.0266765500259864E-2</v>
      </c>
      <c r="AL17" s="7">
        <f>ABS('Participações regionais'!$F17-'Participações regionais'!O17)</f>
        <v>1.7738359201773832E-2</v>
      </c>
      <c r="AM17" s="7">
        <f>ABS('Participações regionais'!$F17-'Participações regionais'!P17)</f>
        <v>3.1353985899440447E-2</v>
      </c>
      <c r="AN17" s="7">
        <f>ABS('Participações regionais'!$F17-'Participações regionais'!Q17)</f>
        <v>1.7478940085727035E-2</v>
      </c>
      <c r="AO17" s="7">
        <f>ABS('Participações regionais'!$F17-'Participações regionais'!R17)</f>
        <v>5.5309088196526503E-2</v>
      </c>
      <c r="AP17" s="7">
        <f>ABS('Participações regionais'!$G17-'Participações regionais'!H17)</f>
        <v>9.5576948934018427E-2</v>
      </c>
      <c r="AQ17" s="7">
        <f>ABS('Participações regionais'!$G17-'Participações regionais'!I17)</f>
        <v>1.3692350010697147E-2</v>
      </c>
      <c r="AR17" s="7">
        <f>ABS('Participações regionais'!$G17-'Participações regionais'!J17)</f>
        <v>9.1041599250929976E-3</v>
      </c>
      <c r="AS17" s="7">
        <f>ABS('Participações regionais'!$G17-'Participações regionais'!K17)</f>
        <v>3.4665408720264163E-2</v>
      </c>
      <c r="AT17" s="7">
        <f>ABS('Participações regionais'!$G17-'Participações regionais'!L17)</f>
        <v>3.3853556752613534E-2</v>
      </c>
      <c r="AU17" s="7">
        <f>ABS('Participações regionais'!$G17-'Participações regionais'!M17)</f>
        <v>2.035993008198134E-2</v>
      </c>
      <c r="AV17" s="7">
        <f>ABS('Participações regionais'!$G17-'Participações regionais'!N17)</f>
        <v>1.0266765500259864E-2</v>
      </c>
      <c r="AW17" s="7">
        <f>ABS('Participações regionais'!$G17-'Participações regionais'!O17)</f>
        <v>1.7738359201773832E-2</v>
      </c>
      <c r="AX17" s="7">
        <f>ABS('Participações regionais'!$G17-'Participações regionais'!P17)</f>
        <v>3.1353985899440447E-2</v>
      </c>
      <c r="AY17" s="7">
        <f>ABS('Participações regionais'!$G17-'Participações regionais'!Q17)</f>
        <v>1.7478940085727035E-2</v>
      </c>
      <c r="AZ17" s="7">
        <f>ABS('Participações regionais'!$G17-'Participações regionais'!R17)</f>
        <v>5.5309088196526503E-2</v>
      </c>
      <c r="BA17" s="7">
        <f>ABS('Participações regionais'!$H17-'Participações regionais'!I17)</f>
        <v>8.1884598923321283E-2</v>
      </c>
      <c r="BB17" s="7">
        <f>ABS('Participações regionais'!$H17-'Participações regionais'!J17)</f>
        <v>8.6472789008925424E-2</v>
      </c>
      <c r="BC17" s="7">
        <f>ABS('Participações regionais'!$H17-'Participações regionais'!K17)</f>
        <v>6.0911540213754264E-2</v>
      </c>
      <c r="BD17" s="7">
        <f>ABS('Participações regionais'!$H17-'Participações regionais'!L17)</f>
        <v>6.1723392181404893E-2</v>
      </c>
      <c r="BE17" s="7">
        <f>ABS('Participações regionais'!$H17-'Participações regionais'!M17)</f>
        <v>7.521701885203709E-2</v>
      </c>
      <c r="BF17" s="7">
        <f>ABS('Participações regionais'!$H17-'Participações regionais'!N17)</f>
        <v>8.5310183433758568E-2</v>
      </c>
      <c r="BG17" s="7">
        <f>ABS('Participações regionais'!$H17-'Participações regionais'!O17)</f>
        <v>7.7838589732244598E-2</v>
      </c>
      <c r="BH17" s="7">
        <f>ABS('Participações regionais'!$H17-'Participações regionais'!P17)</f>
        <v>6.4222963034577973E-2</v>
      </c>
      <c r="BI17" s="7">
        <f>ABS('Participações regionais'!$H17-'Participações regionais'!Q17)</f>
        <v>7.8098008848291392E-2</v>
      </c>
      <c r="BJ17" s="7">
        <f>ABS('Participações regionais'!$H17-'Participações regionais'!R17)</f>
        <v>4.0267860737491924E-2</v>
      </c>
      <c r="BK17" s="7">
        <f>ABS('Participações regionais'!$I17-'Participações regionais'!J17)</f>
        <v>4.5881900856041494E-3</v>
      </c>
      <c r="BL17" s="7">
        <f>ABS('Participações regionais'!$I17-'Participações regionais'!K17)</f>
        <v>2.0973058709567016E-2</v>
      </c>
      <c r="BM17" s="7">
        <f>ABS('Participações regionais'!$I17-'Participações regionais'!L17)</f>
        <v>2.0161206741916387E-2</v>
      </c>
      <c r="BN17" s="7">
        <f>ABS('Participações regionais'!$I17-'Participações regionais'!M17)</f>
        <v>6.6675800712841932E-3</v>
      </c>
      <c r="BO17" s="7">
        <f>ABS('Participações regionais'!$I17-'Participações regionais'!N17)</f>
        <v>3.4255845104372833E-3</v>
      </c>
      <c r="BP17" s="7">
        <f>ABS('Participações regionais'!$I17-'Participações regionais'!O17)</f>
        <v>4.0460091910766854E-3</v>
      </c>
      <c r="BQ17" s="7">
        <f>ABS('Participações regionais'!$I17-'Participações regionais'!P17)</f>
        <v>1.76616358887433E-2</v>
      </c>
      <c r="BR17" s="7">
        <f>ABS('Participações regionais'!$I17-'Participações regionais'!Q17)</f>
        <v>3.786590075029888E-3</v>
      </c>
      <c r="BS17" s="7">
        <f>ABS('Participações regionais'!$I17-'Participações regionais'!R17)</f>
        <v>4.1616738185829352E-2</v>
      </c>
      <c r="BT17" s="7">
        <f>ABS('Participações regionais'!$J17-'Participações regionais'!K17)</f>
        <v>2.5561248795171167E-2</v>
      </c>
      <c r="BU17" s="7">
        <f>ABS('Participações regionais'!$J17-'Participações regionais'!L17)</f>
        <v>2.4749396827520538E-2</v>
      </c>
      <c r="BV17" s="7">
        <f>ABS('Participações regionais'!$J17-'Participações regionais'!M17)</f>
        <v>1.1255770156888343E-2</v>
      </c>
      <c r="BW17" s="7">
        <f>ABS('Participações regionais'!$J17-'Participações regionais'!N17)</f>
        <v>1.1626055751668661E-3</v>
      </c>
      <c r="BX17" s="7">
        <f>ABS('Participações regionais'!$J17-'Participações regionais'!O17)</f>
        <v>8.6341992766808349E-3</v>
      </c>
      <c r="BY17" s="7">
        <f>ABS('Participações regionais'!$J17-'Participações regionais'!P17)</f>
        <v>2.2249825974347451E-2</v>
      </c>
      <c r="BZ17" s="7">
        <f>ABS('Participações regionais'!$J17-'Participações regionais'!Q17)</f>
        <v>8.3747801606340374E-3</v>
      </c>
      <c r="CA17" s="7">
        <f>ABS('Participações regionais'!$J17-'Participações regionais'!R17)</f>
        <v>4.6204928271433507E-2</v>
      </c>
      <c r="CB17" s="7">
        <f>ABS('Participações regionais'!$K17-'Participações regionais'!L17)</f>
        <v>8.1185196765062861E-4</v>
      </c>
      <c r="CC17" s="7">
        <f>ABS('Participações regionais'!$K17-'Participações regionais'!M17)</f>
        <v>1.4305478638282822E-2</v>
      </c>
      <c r="CD17" s="7">
        <f>ABS('Participações regionais'!$K17-'Participações regionais'!N17)</f>
        <v>2.4398643220004297E-2</v>
      </c>
      <c r="CE17" s="7">
        <f>ABS('Participações regionais'!$K17-'Participações regionais'!O17)</f>
        <v>1.692704951849033E-2</v>
      </c>
      <c r="CF17" s="7">
        <f>ABS('Participações regionais'!$K17-'Participações regionais'!P17)</f>
        <v>3.3114228208237159E-3</v>
      </c>
      <c r="CG17" s="7">
        <f>ABS('Participações regionais'!$K17-'Participações regionais'!Q17)</f>
        <v>1.7186468634537128E-2</v>
      </c>
      <c r="CH17" s="7">
        <f>ABS('Participações regionais'!$K17-'Participações regionais'!R17)</f>
        <v>2.064367947626234E-2</v>
      </c>
      <c r="CI17" s="7">
        <f>ABS('Participações regionais'!$L17-'Participações regionais'!M17)</f>
        <v>1.3493626670632194E-2</v>
      </c>
      <c r="CJ17" s="7">
        <f>ABS('Participações regionais'!$L17-'Participações regionais'!N17)</f>
        <v>2.3586791252353669E-2</v>
      </c>
      <c r="CK17" s="7">
        <f>ABS('Participações regionais'!$L17-'Participações regionais'!O17)</f>
        <v>1.6115197550839701E-2</v>
      </c>
      <c r="CL17" s="7">
        <f>ABS('Participações regionais'!$L17-'Participações regionais'!P17)</f>
        <v>2.4995708531730873E-3</v>
      </c>
      <c r="CM17" s="7">
        <f>ABS('Participações regionais'!$L17-'Participações regionais'!Q17)</f>
        <v>1.6374616666886499E-2</v>
      </c>
      <c r="CN17" s="7">
        <f>ABS('Participações regionais'!$L17-'Participações regionais'!R17)</f>
        <v>2.1455531443912969E-2</v>
      </c>
      <c r="CO17" s="7">
        <f>ABS('Participações regionais'!$M17-'Participações regionais'!N17)</f>
        <v>1.0093164581721476E-2</v>
      </c>
      <c r="CP17" s="7">
        <f>ABS('Participações regionais'!$M17-'Participações regionais'!O17)</f>
        <v>2.6215708802075077E-3</v>
      </c>
      <c r="CQ17" s="7">
        <f>ABS('Participações regionais'!$M17-'Participações regionais'!P17)</f>
        <v>1.0994055817459106E-2</v>
      </c>
      <c r="CR17" s="7">
        <f>ABS('Participações regionais'!$M17-'Participações regionais'!Q17)</f>
        <v>2.8809899962543052E-3</v>
      </c>
      <c r="CS17" s="7">
        <f>ABS('Participações regionais'!$M17-'Participações regionais'!R17)</f>
        <v>3.4949158114545159E-2</v>
      </c>
      <c r="CT17" s="7">
        <f>ABS('Participações regionais'!$N17-'Participações regionais'!O17)</f>
        <v>7.4715937015139688E-3</v>
      </c>
      <c r="CU17" s="7">
        <f>ABS('Participações regionais'!$N17-'Participações regionais'!P17)</f>
        <v>2.1087220399180581E-2</v>
      </c>
      <c r="CV17" s="7">
        <f>ABS('Participações regionais'!$N17-'Participações regionais'!Q17)</f>
        <v>7.2121745854671713E-3</v>
      </c>
      <c r="CW17" s="7">
        <f>ABS('Participações regionais'!$N17-'Participações regionais'!R17)</f>
        <v>4.5042322696266637E-2</v>
      </c>
      <c r="CX17" s="7">
        <f>ABS('Participações regionais'!$O17-'Participações regionais'!P17)</f>
        <v>1.3615626697666614E-2</v>
      </c>
      <c r="CY17" s="7">
        <f>ABS('Participações regionais'!$O17-'Participações regionais'!Q17)</f>
        <v>2.5941911604679749E-4</v>
      </c>
      <c r="CZ17" s="7">
        <f>ABS('Participações regionais'!$O17-'Participações regionais'!R17)</f>
        <v>3.7570728994752667E-2</v>
      </c>
      <c r="DA17" s="7">
        <f>ABS('Participações regionais'!$P17-'Participações regionais'!Q17)</f>
        <v>1.3875045813713412E-2</v>
      </c>
      <c r="DB17" s="7">
        <f>ABS('Participações regionais'!$P17-'Participações regionais'!R17)</f>
        <v>2.3955102297086056E-2</v>
      </c>
      <c r="DC17" s="7">
        <f>+ABS('Participações regionais'!Q17-'Participações regionais'!R17)</f>
        <v>3.7830148110799468E-2</v>
      </c>
    </row>
    <row r="18" spans="1:107" x14ac:dyDescent="0.35">
      <c r="A18" s="2" t="s">
        <v>9</v>
      </c>
      <c r="B18" s="6" t="s">
        <v>39</v>
      </c>
      <c r="C18" s="8" t="s">
        <v>57</v>
      </c>
      <c r="D18" s="7">
        <f>ABS('Participações regionais'!$D18-'Participações regionais'!E18)</f>
        <v>3.0998409964499891E-2</v>
      </c>
      <c r="E18" s="7">
        <f>ABS('Participações regionais'!$D18-'Participações regionais'!F18)</f>
        <v>3.0998409964499891E-2</v>
      </c>
      <c r="F18" s="7">
        <f>ABS('Participações regionais'!$D18-'Participações regionais'!G18)</f>
        <v>3.0998409964499891E-2</v>
      </c>
      <c r="G18" s="7">
        <f>ABS('Participações regionais'!$D18-'Participações regionais'!H18)</f>
        <v>1.9776844156697396E-2</v>
      </c>
      <c r="H18" s="7">
        <f>ABS('Participações regionais'!$D18-'Participações regionais'!I18)</f>
        <v>2.372434902131703E-2</v>
      </c>
      <c r="I18" s="7">
        <f>ABS('Participações regionais'!$D18-'Participações regionais'!J18)</f>
        <v>2.5547547636046469E-2</v>
      </c>
      <c r="J18" s="7">
        <f>ABS('Participações regionais'!$D18-'Participações regionais'!K18)</f>
        <v>1.790678204707509E-2</v>
      </c>
      <c r="K18" s="7">
        <f>ABS('Participações regionais'!$D18-'Participações regionais'!L18)</f>
        <v>2.20833358547146E-2</v>
      </c>
      <c r="L18" s="7">
        <f>ABS('Participações regionais'!$D18-'Participações regionais'!M18)</f>
        <v>2.3557310971417837E-2</v>
      </c>
      <c r="M18" s="7">
        <f>ABS('Participações regionais'!$D18-'Participações regionais'!N18)</f>
        <v>2.2184327881496713E-2</v>
      </c>
      <c r="N18" s="7">
        <f>ABS('Participações regionais'!$D18-'Participações regionais'!O18)</f>
        <v>1.8803288013280382E-2</v>
      </c>
      <c r="O18" s="7">
        <f>ABS('Participações regionais'!$D18-'Participações regionais'!P18)</f>
        <v>7.4692516756054775E-4</v>
      </c>
      <c r="P18" s="7">
        <f>ABS('Participações regionais'!$D18-'Participações regionais'!Q18)</f>
        <v>2.1278418011909127E-2</v>
      </c>
      <c r="Q18" s="7">
        <f>ABS('Participações regionais'!$D18-'Participações regionais'!R18)</f>
        <v>9.4254219214637835E-3</v>
      </c>
      <c r="R18" s="7">
        <f>ABS('Participações regionais'!$E18-'Participações regionais'!F18)</f>
        <v>0</v>
      </c>
      <c r="S18" s="7">
        <f>ABS('Participações regionais'!$E18-'Participações regionais'!G18)</f>
        <v>0</v>
      </c>
      <c r="T18" s="7">
        <f>ABS('Participações regionais'!$E18-'Participações regionais'!H18)</f>
        <v>5.0775254121197287E-2</v>
      </c>
      <c r="U18" s="7">
        <f>ABS('Participações regionais'!$E18-'Participações regionais'!I18)</f>
        <v>7.2740609431828597E-3</v>
      </c>
      <c r="V18" s="7">
        <f>ABS('Participações regionais'!$E18-'Participações regionais'!J18)</f>
        <v>5.4508623284534223E-3</v>
      </c>
      <c r="W18" s="7">
        <f>ABS('Participações regionais'!$E18-'Participações regionais'!K18)</f>
        <v>1.3091627917424803E-2</v>
      </c>
      <c r="X18" s="7">
        <f>ABS('Participações regionais'!$E18-'Participações regionais'!L18)</f>
        <v>8.9150741097852905E-3</v>
      </c>
      <c r="Y18" s="7">
        <f>ABS('Participações regionais'!$E18-'Participações regionais'!M18)</f>
        <v>7.4410989930820551E-3</v>
      </c>
      <c r="Z18" s="7">
        <f>ABS('Participações regionais'!$E18-'Participações regionais'!N18)</f>
        <v>8.8140820830031781E-3</v>
      </c>
      <c r="AA18" s="7">
        <f>ABS('Participações regionais'!$E18-'Participações regionais'!O18)</f>
        <v>1.2195121951219509E-2</v>
      </c>
      <c r="AB18" s="7">
        <f>ABS('Participações regionais'!$E18-'Participações regionais'!P18)</f>
        <v>3.0251484796939343E-2</v>
      </c>
      <c r="AC18" s="7">
        <f>ABS('Participações regionais'!$E18-'Participações regionais'!Q18)</f>
        <v>9.7199919525907622E-3</v>
      </c>
      <c r="AD18" s="7">
        <f>ABS('Participações regionais'!$F18-'Participações regionais'!G18)</f>
        <v>0</v>
      </c>
      <c r="AE18" s="7">
        <f>ABS('Participações regionais'!$F18-'Participações regionais'!H18)</f>
        <v>5.0775254121197287E-2</v>
      </c>
      <c r="AF18" s="7">
        <f>ABS('Participações regionais'!$F18-'Participações regionais'!I18)</f>
        <v>7.2740609431828597E-3</v>
      </c>
      <c r="AG18" s="7">
        <f>ABS('Participações regionais'!$F18-'Participações regionais'!J18)</f>
        <v>5.4508623284534223E-3</v>
      </c>
      <c r="AH18" s="7">
        <f>ABS('Participações regionais'!$F18-'Participações regionais'!K18)</f>
        <v>1.3091627917424803E-2</v>
      </c>
      <c r="AI18" s="7">
        <f>ABS('Participações regionais'!$F18-'Participações regionais'!L18)</f>
        <v>8.9150741097852905E-3</v>
      </c>
      <c r="AJ18" s="7">
        <f>ABS('Participações regionais'!$F18-'Participações regionais'!M18)</f>
        <v>7.4410989930820551E-3</v>
      </c>
      <c r="AK18" s="7">
        <f>ABS('Participações regionais'!$F18-'Participações regionais'!N18)</f>
        <v>8.8140820830031781E-3</v>
      </c>
      <c r="AL18" s="7">
        <f>ABS('Participações regionais'!$F18-'Participações regionais'!O18)</f>
        <v>1.2195121951219509E-2</v>
      </c>
      <c r="AM18" s="7">
        <f>ABS('Participações regionais'!$F18-'Participações regionais'!P18)</f>
        <v>3.0251484796939343E-2</v>
      </c>
      <c r="AN18" s="7">
        <f>ABS('Participações regionais'!$F18-'Participações regionais'!Q18)</f>
        <v>9.7199919525907622E-3</v>
      </c>
      <c r="AO18" s="7">
        <f>ABS('Participações regionais'!$F18-'Participações regionais'!R18)</f>
        <v>2.1572988043036107E-2</v>
      </c>
      <c r="AP18" s="7">
        <f>ABS('Participações regionais'!$G18-'Participações regionais'!H18)</f>
        <v>5.0775254121197287E-2</v>
      </c>
      <c r="AQ18" s="7">
        <f>ABS('Participações regionais'!$G18-'Participações regionais'!I18)</f>
        <v>7.2740609431828597E-3</v>
      </c>
      <c r="AR18" s="7">
        <f>ABS('Participações regionais'!$G18-'Participações regionais'!J18)</f>
        <v>5.4508623284534223E-3</v>
      </c>
      <c r="AS18" s="7">
        <f>ABS('Participações regionais'!$G18-'Participações regionais'!K18)</f>
        <v>1.3091627917424803E-2</v>
      </c>
      <c r="AT18" s="7">
        <f>ABS('Participações regionais'!$G18-'Participações regionais'!L18)</f>
        <v>8.9150741097852905E-3</v>
      </c>
      <c r="AU18" s="7">
        <f>ABS('Participações regionais'!$G18-'Participações regionais'!M18)</f>
        <v>7.4410989930820551E-3</v>
      </c>
      <c r="AV18" s="7">
        <f>ABS('Participações regionais'!$G18-'Participações regionais'!N18)</f>
        <v>8.8140820830031781E-3</v>
      </c>
      <c r="AW18" s="7">
        <f>ABS('Participações regionais'!$G18-'Participações regionais'!O18)</f>
        <v>1.2195121951219509E-2</v>
      </c>
      <c r="AX18" s="7">
        <f>ABS('Participações regionais'!$G18-'Participações regionais'!P18)</f>
        <v>3.0251484796939343E-2</v>
      </c>
      <c r="AY18" s="7">
        <f>ABS('Participações regionais'!$G18-'Participações regionais'!Q18)</f>
        <v>9.7199919525907622E-3</v>
      </c>
      <c r="AZ18" s="7">
        <f>ABS('Participações regionais'!$G18-'Participações regionais'!R18)</f>
        <v>2.1572988043036107E-2</v>
      </c>
      <c r="BA18" s="7">
        <f>ABS('Participações regionais'!$H18-'Participações regionais'!I18)</f>
        <v>4.350119317801443E-2</v>
      </c>
      <c r="BB18" s="7">
        <f>ABS('Participações regionais'!$H18-'Participações regionais'!J18)</f>
        <v>4.5324391792743862E-2</v>
      </c>
      <c r="BC18" s="7">
        <f>ABS('Participações regionais'!$H18-'Participações regionais'!K18)</f>
        <v>3.7683626203772483E-2</v>
      </c>
      <c r="BD18" s="7">
        <f>ABS('Participações regionais'!$H18-'Participações regionais'!L18)</f>
        <v>4.1860180011411993E-2</v>
      </c>
      <c r="BE18" s="7">
        <f>ABS('Participações regionais'!$H18-'Participações regionais'!M18)</f>
        <v>4.3334155128115233E-2</v>
      </c>
      <c r="BF18" s="7">
        <f>ABS('Participações regionais'!$H18-'Participações regionais'!N18)</f>
        <v>4.1961172038194106E-2</v>
      </c>
      <c r="BG18" s="7">
        <f>ABS('Participações regionais'!$H18-'Participações regionais'!O18)</f>
        <v>3.8580132169977778E-2</v>
      </c>
      <c r="BH18" s="7">
        <f>ABS('Participações regionais'!$H18-'Participações regionais'!P18)</f>
        <v>2.0523769324257944E-2</v>
      </c>
      <c r="BI18" s="7">
        <f>ABS('Participações regionais'!$H18-'Participações regionais'!Q18)</f>
        <v>4.1055262168606527E-2</v>
      </c>
      <c r="BJ18" s="7">
        <f>ABS('Participações regionais'!$H18-'Participações regionais'!R18)</f>
        <v>2.920226607816118E-2</v>
      </c>
      <c r="BK18" s="7">
        <f>ABS('Participações regionais'!$I18-'Participações regionais'!J18)</f>
        <v>1.8231986147294373E-3</v>
      </c>
      <c r="BL18" s="7">
        <f>ABS('Participações regionais'!$I18-'Participações regionais'!K18)</f>
        <v>5.8175669742419429E-3</v>
      </c>
      <c r="BM18" s="7">
        <f>ABS('Participações regionais'!$I18-'Participações regionais'!L18)</f>
        <v>1.6410131666024308E-3</v>
      </c>
      <c r="BN18" s="7">
        <f>ABS('Participações regionais'!$I18-'Participações regionais'!M18)</f>
        <v>1.6703804989919545E-4</v>
      </c>
      <c r="BO18" s="7">
        <f>ABS('Participações regionais'!$I18-'Participações regionais'!N18)</f>
        <v>1.5400211398203184E-3</v>
      </c>
      <c r="BP18" s="7">
        <f>ABS('Participações regionais'!$I18-'Participações regionais'!O18)</f>
        <v>4.9210610080366495E-3</v>
      </c>
      <c r="BQ18" s="7">
        <f>ABS('Participações regionais'!$I18-'Participações regionais'!P18)</f>
        <v>2.2977423853756482E-2</v>
      </c>
      <c r="BR18" s="7">
        <f>ABS('Participações regionais'!$I18-'Participações regionais'!Q18)</f>
        <v>2.4459310094079026E-3</v>
      </c>
      <c r="BS18" s="7">
        <f>ABS('Participações regionais'!$I18-'Participações regionais'!R18)</f>
        <v>1.4298927099853247E-2</v>
      </c>
      <c r="BT18" s="7">
        <f>ABS('Participações regionais'!$J18-'Participações regionais'!K18)</f>
        <v>7.6407655889713802E-3</v>
      </c>
      <c r="BU18" s="7">
        <f>ABS('Participações regionais'!$J18-'Participações regionais'!L18)</f>
        <v>3.4642117813318682E-3</v>
      </c>
      <c r="BV18" s="7">
        <f>ABS('Participações regionais'!$J18-'Participações regionais'!M18)</f>
        <v>1.9902366646286328E-3</v>
      </c>
      <c r="BW18" s="7">
        <f>ABS('Participações regionais'!$J18-'Participações regionais'!N18)</f>
        <v>3.3632197545497558E-3</v>
      </c>
      <c r="BX18" s="7">
        <f>ABS('Participações regionais'!$J18-'Participações regionais'!O18)</f>
        <v>6.7442596227660868E-3</v>
      </c>
      <c r="BY18" s="7">
        <f>ABS('Participações regionais'!$J18-'Participações regionais'!P18)</f>
        <v>2.4800622468485922E-2</v>
      </c>
      <c r="BZ18" s="7">
        <f>ABS('Participações regionais'!$J18-'Participações regionais'!Q18)</f>
        <v>4.2691296241373399E-3</v>
      </c>
      <c r="CA18" s="7">
        <f>ABS('Participações regionais'!$J18-'Participações regionais'!R18)</f>
        <v>1.6122125714582686E-2</v>
      </c>
      <c r="CB18" s="7">
        <f>ABS('Participações regionais'!$K18-'Participações regionais'!L18)</f>
        <v>4.1765538076395121E-3</v>
      </c>
      <c r="CC18" s="7">
        <f>ABS('Participações regionais'!$K18-'Participações regionais'!M18)</f>
        <v>5.6505289243427475E-3</v>
      </c>
      <c r="CD18" s="7">
        <f>ABS('Participações regionais'!$K18-'Participações regionais'!N18)</f>
        <v>4.2775458344216245E-3</v>
      </c>
      <c r="CE18" s="7">
        <f>ABS('Participações regionais'!$K18-'Participações regionais'!O18)</f>
        <v>8.9650596620529342E-4</v>
      </c>
      <c r="CF18" s="7">
        <f>ABS('Participações regionais'!$K18-'Participações regionais'!P18)</f>
        <v>1.7159856879514539E-2</v>
      </c>
      <c r="CG18" s="7">
        <f>ABS('Participações regionais'!$K18-'Participações regionais'!Q18)</f>
        <v>3.3716359648340403E-3</v>
      </c>
      <c r="CH18" s="7">
        <f>ABS('Participações regionais'!$K18-'Participações regionais'!R18)</f>
        <v>8.4813601256113046E-3</v>
      </c>
      <c r="CI18" s="7">
        <f>ABS('Participações regionais'!$L18-'Participações regionais'!M18)</f>
        <v>1.4739751167032354E-3</v>
      </c>
      <c r="CJ18" s="7">
        <f>ABS('Participações regionais'!$L18-'Participações regionais'!N18)</f>
        <v>1.0099202678211239E-4</v>
      </c>
      <c r="CK18" s="7">
        <f>ABS('Participações regionais'!$L18-'Participações regionais'!O18)</f>
        <v>3.2800478414342187E-3</v>
      </c>
      <c r="CL18" s="7">
        <f>ABS('Participações regionais'!$L18-'Participações regionais'!P18)</f>
        <v>2.1336410687154053E-2</v>
      </c>
      <c r="CM18" s="7">
        <f>ABS('Participações regionais'!$L18-'Participações regionais'!Q18)</f>
        <v>8.0491784280547173E-4</v>
      </c>
      <c r="CN18" s="7">
        <f>ABS('Participações regionais'!$L18-'Participações regionais'!R18)</f>
        <v>1.2657913933250817E-2</v>
      </c>
      <c r="CO18" s="7">
        <f>ABS('Participações regionais'!$M18-'Participações regionais'!N18)</f>
        <v>1.372983089921123E-3</v>
      </c>
      <c r="CP18" s="7">
        <f>ABS('Participações regionais'!$M18-'Participações regionais'!O18)</f>
        <v>4.754022958137454E-3</v>
      </c>
      <c r="CQ18" s="7">
        <f>ABS('Participações regionais'!$M18-'Participações regionais'!P18)</f>
        <v>2.2810385803857289E-2</v>
      </c>
      <c r="CR18" s="7">
        <f>ABS('Participações regionais'!$M18-'Participações regionais'!Q18)</f>
        <v>2.2788929595087071E-3</v>
      </c>
      <c r="CS18" s="7">
        <f>ABS('Participações regionais'!$M18-'Participações regionais'!R18)</f>
        <v>1.4131889049954053E-2</v>
      </c>
      <c r="CT18" s="7">
        <f>ABS('Participações regionais'!$N18-'Participações regionais'!O18)</f>
        <v>3.381039868216331E-3</v>
      </c>
      <c r="CU18" s="7">
        <f>ABS('Participações regionais'!$N18-'Participações regionais'!P18)</f>
        <v>2.1437402713936165E-2</v>
      </c>
      <c r="CV18" s="7">
        <f>ABS('Participações regionais'!$N18-'Participações regionais'!Q18)</f>
        <v>9.0590986958758411E-4</v>
      </c>
      <c r="CW18" s="7">
        <f>ABS('Participações regionais'!$N18-'Participações regionais'!R18)</f>
        <v>1.2758905960032929E-2</v>
      </c>
      <c r="CX18" s="7">
        <f>ABS('Participações regionais'!$O18-'Participações regionais'!P18)</f>
        <v>1.8056362845719834E-2</v>
      </c>
      <c r="CY18" s="7">
        <f>ABS('Participações regionais'!$O18-'Participações regionais'!Q18)</f>
        <v>2.4751299986287469E-3</v>
      </c>
      <c r="CZ18" s="7">
        <f>ABS('Participações regionais'!$O18-'Participações regionais'!R18)</f>
        <v>9.3778660918165981E-3</v>
      </c>
      <c r="DA18" s="7">
        <f>ABS('Participações regionais'!$P18-'Participações regionais'!Q18)</f>
        <v>2.0531492844348583E-2</v>
      </c>
      <c r="DB18" s="7">
        <f>ABS('Participações regionais'!$P18-'Participações regionais'!R18)</f>
        <v>8.6784967539032358E-3</v>
      </c>
      <c r="DC18" s="7">
        <f>+ABS('Participações regionais'!Q18-'Participações regionais'!R18)</f>
        <v>1.1852996090445345E-2</v>
      </c>
    </row>
    <row r="19" spans="1:107" x14ac:dyDescent="0.35">
      <c r="A19" s="2" t="s">
        <v>15</v>
      </c>
      <c r="B19" s="6" t="s">
        <v>40</v>
      </c>
      <c r="C19" s="8" t="s">
        <v>58</v>
      </c>
      <c r="D19" s="7">
        <f>ABS('Participações regionais'!$D19-'Participações regionais'!E19)</f>
        <v>2.4394415359218609E-2</v>
      </c>
      <c r="E19" s="7">
        <f>ABS('Participações regionais'!$D19-'Participações regionais'!F19)</f>
        <v>2.4394415359218609E-2</v>
      </c>
      <c r="F19" s="7">
        <f>ABS('Participações regionais'!$D19-'Participações regionais'!G19)</f>
        <v>2.4394415359218609E-2</v>
      </c>
      <c r="G19" s="7">
        <f>ABS('Participações regionais'!$D19-'Participações regionais'!H19)</f>
        <v>2.320293541303671E-2</v>
      </c>
      <c r="H19" s="7">
        <f>ABS('Participações regionais'!$D19-'Participações regionais'!I19)</f>
        <v>1.5296745300027722E-2</v>
      </c>
      <c r="I19" s="7">
        <f>ABS('Participações regionais'!$D19-'Participações regionais'!J19)</f>
        <v>1.7653124060550095E-2</v>
      </c>
      <c r="J19" s="7">
        <f>ABS('Participações regionais'!$D19-'Participações regionais'!K19)</f>
        <v>6.7831657242477007E-3</v>
      </c>
      <c r="K19" s="7">
        <f>ABS('Participações regionais'!$D19-'Participações regionais'!L19)</f>
        <v>1.6394877689912803E-2</v>
      </c>
      <c r="L19" s="7">
        <f>ABS('Participações regionais'!$D19-'Participações regionais'!M19)</f>
        <v>1.7814982089074095E-2</v>
      </c>
      <c r="M19" s="7">
        <f>ABS('Participações regionais'!$D19-'Participações regionais'!N19)</f>
        <v>1.8622022308242628E-2</v>
      </c>
      <c r="N19" s="7">
        <f>ABS('Participações regionais'!$D19-'Participações regionais'!O19)</f>
        <v>1.3307940858109962E-2</v>
      </c>
      <c r="O19" s="7">
        <f>ABS('Participações regionais'!$D19-'Participações regionais'!P19)</f>
        <v>1.0928574509225804E-2</v>
      </c>
      <c r="P19" s="7">
        <f>ABS('Participações regionais'!$D19-'Participações regionais'!Q19)</f>
        <v>1.4806771328417191E-2</v>
      </c>
      <c r="Q19" s="7">
        <f>ABS('Participações regionais'!$D19-'Participações regionais'!R19)</f>
        <v>5.3933192092661744E-3</v>
      </c>
      <c r="R19" s="7">
        <f>ABS('Participações regionais'!$E19-'Participações regionais'!F19)</f>
        <v>0</v>
      </c>
      <c r="S19" s="7">
        <f>ABS('Participações regionais'!$E19-'Participações regionais'!G19)</f>
        <v>0</v>
      </c>
      <c r="T19" s="7">
        <f>ABS('Participações regionais'!$E19-'Participações regionais'!H19)</f>
        <v>1.1914799461819007E-3</v>
      </c>
      <c r="U19" s="7">
        <f>ABS('Participações regionais'!$E19-'Participações regionais'!I19)</f>
        <v>9.097670059190887E-3</v>
      </c>
      <c r="V19" s="7">
        <f>ABS('Participações regionais'!$E19-'Participações regionais'!J19)</f>
        <v>6.7412912986685143E-3</v>
      </c>
      <c r="W19" s="7">
        <f>ABS('Participações regionais'!$E19-'Participações regionais'!K19)</f>
        <v>1.7611249634970908E-2</v>
      </c>
      <c r="X19" s="7">
        <f>ABS('Participações regionais'!$E19-'Participações regionais'!L19)</f>
        <v>7.9995376693058045E-3</v>
      </c>
      <c r="Y19" s="7">
        <f>ABS('Participações regionais'!$E19-'Participações regionais'!M19)</f>
        <v>6.5794332701445135E-3</v>
      </c>
      <c r="Z19" s="7">
        <f>ABS('Participações regionais'!$E19-'Participações regionais'!N19)</f>
        <v>5.7723930509759819E-3</v>
      </c>
      <c r="AA19" s="7">
        <f>ABS('Participações regionais'!$E19-'Participações regionais'!O19)</f>
        <v>1.1086474501108647E-2</v>
      </c>
      <c r="AB19" s="7">
        <f>ABS('Participações regionais'!$E19-'Participações regionais'!P19)</f>
        <v>3.5322989868444413E-2</v>
      </c>
      <c r="AC19" s="7">
        <f>ABS('Participações regionais'!$E19-'Participações regionais'!Q19)</f>
        <v>9.587644030801418E-3</v>
      </c>
      <c r="AD19" s="7">
        <f>ABS('Participações regionais'!$F19-'Participações regionais'!G19)</f>
        <v>0</v>
      </c>
      <c r="AE19" s="7">
        <f>ABS('Participações regionais'!$F19-'Participações regionais'!H19)</f>
        <v>1.1914799461819007E-3</v>
      </c>
      <c r="AF19" s="7">
        <f>ABS('Participações regionais'!$F19-'Participações regionais'!I19)</f>
        <v>9.097670059190887E-3</v>
      </c>
      <c r="AG19" s="7">
        <f>ABS('Participações regionais'!$F19-'Participações regionais'!J19)</f>
        <v>6.7412912986685143E-3</v>
      </c>
      <c r="AH19" s="7">
        <f>ABS('Participações regionais'!$F19-'Participações regionais'!K19)</f>
        <v>1.7611249634970908E-2</v>
      </c>
      <c r="AI19" s="7">
        <f>ABS('Participações regionais'!$F19-'Participações regionais'!L19)</f>
        <v>7.9995376693058045E-3</v>
      </c>
      <c r="AJ19" s="7">
        <f>ABS('Participações regionais'!$F19-'Participações regionais'!M19)</f>
        <v>6.5794332701445135E-3</v>
      </c>
      <c r="AK19" s="7">
        <f>ABS('Participações regionais'!$F19-'Participações regionais'!N19)</f>
        <v>5.7723930509759819E-3</v>
      </c>
      <c r="AL19" s="7">
        <f>ABS('Participações regionais'!$F19-'Participações regionais'!O19)</f>
        <v>1.1086474501108647E-2</v>
      </c>
      <c r="AM19" s="7">
        <f>ABS('Participações regionais'!$F19-'Participações regionais'!P19)</f>
        <v>3.5322989868444413E-2</v>
      </c>
      <c r="AN19" s="7">
        <f>ABS('Participações regionais'!$F19-'Participações regionais'!Q19)</f>
        <v>9.587644030801418E-3</v>
      </c>
      <c r="AO19" s="7">
        <f>ABS('Participações regionais'!$F19-'Participações regionais'!R19)</f>
        <v>1.9001096149952434E-2</v>
      </c>
      <c r="AP19" s="7">
        <f>ABS('Participações regionais'!$G19-'Participações regionais'!H19)</f>
        <v>1.1914799461819007E-3</v>
      </c>
      <c r="AQ19" s="7">
        <f>ABS('Participações regionais'!$G19-'Participações regionais'!I19)</f>
        <v>9.097670059190887E-3</v>
      </c>
      <c r="AR19" s="7">
        <f>ABS('Participações regionais'!$G19-'Participações regionais'!J19)</f>
        <v>6.7412912986685143E-3</v>
      </c>
      <c r="AS19" s="7">
        <f>ABS('Participações regionais'!$G19-'Participações regionais'!K19)</f>
        <v>1.7611249634970908E-2</v>
      </c>
      <c r="AT19" s="7">
        <f>ABS('Participações regionais'!$G19-'Participações regionais'!L19)</f>
        <v>7.9995376693058045E-3</v>
      </c>
      <c r="AU19" s="7">
        <f>ABS('Participações regionais'!$G19-'Participações regionais'!M19)</f>
        <v>6.5794332701445135E-3</v>
      </c>
      <c r="AV19" s="7">
        <f>ABS('Participações regionais'!$G19-'Participações regionais'!N19)</f>
        <v>5.7723930509759819E-3</v>
      </c>
      <c r="AW19" s="7">
        <f>ABS('Participações regionais'!$G19-'Participações regionais'!O19)</f>
        <v>1.1086474501108647E-2</v>
      </c>
      <c r="AX19" s="7">
        <f>ABS('Participações regionais'!$G19-'Participações regionais'!P19)</f>
        <v>3.5322989868444413E-2</v>
      </c>
      <c r="AY19" s="7">
        <f>ABS('Participações regionais'!$G19-'Participações regionais'!Q19)</f>
        <v>9.587644030801418E-3</v>
      </c>
      <c r="AZ19" s="7">
        <f>ABS('Participações regionais'!$G19-'Participações regionais'!R19)</f>
        <v>1.9001096149952434E-2</v>
      </c>
      <c r="BA19" s="7">
        <f>ABS('Participações regionais'!$H19-'Participações regionais'!I19)</f>
        <v>7.9061901130089863E-3</v>
      </c>
      <c r="BB19" s="7">
        <f>ABS('Participações regionais'!$H19-'Participações regionais'!J19)</f>
        <v>5.5498113524866137E-3</v>
      </c>
      <c r="BC19" s="7">
        <f>ABS('Participações regionais'!$H19-'Participações regionais'!K19)</f>
        <v>1.6419769688789006E-2</v>
      </c>
      <c r="BD19" s="7">
        <f>ABS('Participações regionais'!$H19-'Participações regionais'!L19)</f>
        <v>6.8080577231239038E-3</v>
      </c>
      <c r="BE19" s="7">
        <f>ABS('Participações regionais'!$H19-'Participações regionais'!M19)</f>
        <v>5.3879533239626128E-3</v>
      </c>
      <c r="BF19" s="7">
        <f>ABS('Participações regionais'!$H19-'Participações regionais'!N19)</f>
        <v>4.5809131047940812E-3</v>
      </c>
      <c r="BG19" s="7">
        <f>ABS('Participações regionais'!$H19-'Participações regionais'!O19)</f>
        <v>9.8949945549267459E-3</v>
      </c>
      <c r="BH19" s="7">
        <f>ABS('Participações regionais'!$H19-'Participações regionais'!P19)</f>
        <v>3.4131509922262514E-2</v>
      </c>
      <c r="BI19" s="7">
        <f>ABS('Participações regionais'!$H19-'Participações regionais'!Q19)</f>
        <v>8.3961640846195174E-3</v>
      </c>
      <c r="BJ19" s="7">
        <f>ABS('Participações regionais'!$H19-'Participações regionais'!R19)</f>
        <v>1.7809616203770536E-2</v>
      </c>
      <c r="BK19" s="7">
        <f>ABS('Participações regionais'!$I19-'Participações regionais'!J19)</f>
        <v>2.3563787605223726E-3</v>
      </c>
      <c r="BL19" s="7">
        <f>ABS('Participações regionais'!$I19-'Participações regionais'!K19)</f>
        <v>8.5135795757800212E-3</v>
      </c>
      <c r="BM19" s="7">
        <f>ABS('Participações regionais'!$I19-'Participações regionais'!L19)</f>
        <v>1.0981323898850825E-3</v>
      </c>
      <c r="BN19" s="7">
        <f>ABS('Participações regionais'!$I19-'Participações regionais'!M19)</f>
        <v>2.5182367890463735E-3</v>
      </c>
      <c r="BO19" s="7">
        <f>ABS('Participações regionais'!$I19-'Participações regionais'!N19)</f>
        <v>3.3252770082149051E-3</v>
      </c>
      <c r="BP19" s="7">
        <f>ABS('Participações regionais'!$I19-'Participações regionais'!O19)</f>
        <v>1.9888044419177596E-3</v>
      </c>
      <c r="BQ19" s="7">
        <f>ABS('Participações regionais'!$I19-'Participações regionais'!P19)</f>
        <v>2.6225319809253526E-2</v>
      </c>
      <c r="BR19" s="7">
        <f>ABS('Participações regionais'!$I19-'Participações regionais'!Q19)</f>
        <v>4.8997397161053106E-4</v>
      </c>
      <c r="BS19" s="7">
        <f>ABS('Participações regionais'!$I19-'Participações regionais'!R19)</f>
        <v>9.9034260907615475E-3</v>
      </c>
      <c r="BT19" s="7">
        <f>ABS('Participações regionais'!$J19-'Participações regionais'!K19)</f>
        <v>1.0869958336302395E-2</v>
      </c>
      <c r="BU19" s="7">
        <f>ABS('Participações regionais'!$J19-'Participações regionais'!L19)</f>
        <v>1.2582463706372901E-3</v>
      </c>
      <c r="BV19" s="7">
        <f>ABS('Participações regionais'!$J19-'Participações regionais'!M19)</f>
        <v>1.6185802852400084E-4</v>
      </c>
      <c r="BW19" s="7">
        <f>ABS('Participações regionais'!$J19-'Participações regionais'!N19)</f>
        <v>9.6889824769253244E-4</v>
      </c>
      <c r="BX19" s="7">
        <f>ABS('Participações regionais'!$J19-'Participações regionais'!O19)</f>
        <v>4.3451832024401322E-3</v>
      </c>
      <c r="BY19" s="7">
        <f>ABS('Participações regionais'!$J19-'Participações regionais'!P19)</f>
        <v>2.8581698569775899E-2</v>
      </c>
      <c r="BZ19" s="7">
        <f>ABS('Participações regionais'!$J19-'Participações regionais'!Q19)</f>
        <v>2.8463527321329037E-3</v>
      </c>
      <c r="CA19" s="7">
        <f>ABS('Participações regionais'!$J19-'Participações regionais'!R19)</f>
        <v>1.2259804851283921E-2</v>
      </c>
      <c r="CB19" s="7">
        <f>ABS('Participações regionais'!$K19-'Participações regionais'!L19)</f>
        <v>9.6117119656651036E-3</v>
      </c>
      <c r="CC19" s="7">
        <f>ABS('Participações regionais'!$K19-'Participações regionais'!M19)</f>
        <v>1.1031816364826395E-2</v>
      </c>
      <c r="CD19" s="7">
        <f>ABS('Participações regionais'!$K19-'Participações regionais'!N19)</f>
        <v>1.1838856583994927E-2</v>
      </c>
      <c r="CE19" s="7">
        <f>ABS('Participações regionais'!$K19-'Participações regionais'!O19)</f>
        <v>6.5247751338622616E-3</v>
      </c>
      <c r="CF19" s="7">
        <f>ABS('Participações regionais'!$K19-'Participações regionais'!P19)</f>
        <v>1.7711740233473505E-2</v>
      </c>
      <c r="CG19" s="7">
        <f>ABS('Participações regionais'!$K19-'Participações regionais'!Q19)</f>
        <v>8.0236056041694901E-3</v>
      </c>
      <c r="CH19" s="7">
        <f>ABS('Participações regionais'!$K19-'Participações regionais'!R19)</f>
        <v>1.3898465149815263E-3</v>
      </c>
      <c r="CI19" s="7">
        <f>ABS('Participações regionais'!$L19-'Participações regionais'!M19)</f>
        <v>1.420104399161291E-3</v>
      </c>
      <c r="CJ19" s="7">
        <f>ABS('Participações regionais'!$L19-'Participações regionais'!N19)</f>
        <v>2.2271446183298226E-3</v>
      </c>
      <c r="CK19" s="7">
        <f>ABS('Participações regionais'!$L19-'Participações regionais'!O19)</f>
        <v>3.0869368318028421E-3</v>
      </c>
      <c r="CL19" s="7">
        <f>ABS('Participações regionais'!$L19-'Participações regionais'!P19)</f>
        <v>2.7323452199138606E-2</v>
      </c>
      <c r="CM19" s="7">
        <f>ABS('Participações regionais'!$L19-'Participações regionais'!Q19)</f>
        <v>1.5881063614956135E-3</v>
      </c>
      <c r="CN19" s="7">
        <f>ABS('Participações regionais'!$L19-'Participações regionais'!R19)</f>
        <v>1.100155848064663E-2</v>
      </c>
      <c r="CO19" s="7">
        <f>ABS('Participações regionais'!$M19-'Participações regionais'!N19)</f>
        <v>8.070402191685316E-4</v>
      </c>
      <c r="CP19" s="7">
        <f>ABS('Participações regionais'!$M19-'Participações regionais'!O19)</f>
        <v>4.5070412309641331E-3</v>
      </c>
      <c r="CQ19" s="7">
        <f>ABS('Participações regionais'!$M19-'Participações regionais'!P19)</f>
        <v>2.8743556598299899E-2</v>
      </c>
      <c r="CR19" s="7">
        <f>ABS('Participações regionais'!$M19-'Participações regionais'!Q19)</f>
        <v>3.0082107606569045E-3</v>
      </c>
      <c r="CS19" s="7">
        <f>ABS('Participações regionais'!$M19-'Participações regionais'!R19)</f>
        <v>1.2421662879807921E-2</v>
      </c>
      <c r="CT19" s="7">
        <f>ABS('Participações regionais'!$N19-'Participações regionais'!O19)</f>
        <v>5.3140814501326647E-3</v>
      </c>
      <c r="CU19" s="7">
        <f>ABS('Participações regionais'!$N19-'Participações regionais'!P19)</f>
        <v>2.9550596817468432E-2</v>
      </c>
      <c r="CV19" s="7">
        <f>ABS('Participações regionais'!$N19-'Participações regionais'!Q19)</f>
        <v>3.8152509798254361E-3</v>
      </c>
      <c r="CW19" s="7">
        <f>ABS('Participações regionais'!$N19-'Participações regionais'!R19)</f>
        <v>1.3228703098976453E-2</v>
      </c>
      <c r="CX19" s="7">
        <f>ABS('Participações regionais'!$O19-'Participações regionais'!P19)</f>
        <v>2.4236515367335766E-2</v>
      </c>
      <c r="CY19" s="7">
        <f>ABS('Participações regionais'!$O19-'Participações regionais'!Q19)</f>
        <v>1.4988304703072285E-3</v>
      </c>
      <c r="CZ19" s="7">
        <f>ABS('Participações regionais'!$O19-'Participações regionais'!R19)</f>
        <v>7.9146216488437879E-3</v>
      </c>
      <c r="DA19" s="7">
        <f>ABS('Participações regionais'!$P19-'Participações regionais'!Q19)</f>
        <v>2.5735345837642996E-2</v>
      </c>
      <c r="DB19" s="7">
        <f>ABS('Participações regionais'!$P19-'Participações regionais'!R19)</f>
        <v>1.6321893718491978E-2</v>
      </c>
      <c r="DC19" s="7">
        <f>+ABS('Participações regionais'!Q19-'Participações regionais'!R19)</f>
        <v>9.4134521191510164E-3</v>
      </c>
    </row>
    <row r="20" spans="1:107" x14ac:dyDescent="0.35">
      <c r="A20" s="2" t="s">
        <v>1</v>
      </c>
      <c r="B20" s="6" t="s">
        <v>41</v>
      </c>
      <c r="C20" s="8" t="s">
        <v>59</v>
      </c>
      <c r="D20" s="7">
        <f>ABS('Participações regionais'!$D20-'Participações regionais'!E20)</f>
        <v>2.8017609237048019E-2</v>
      </c>
      <c r="E20" s="7">
        <f>ABS('Participações regionais'!$D20-'Participações regionais'!F20)</f>
        <v>1.4969886700087516E-2</v>
      </c>
      <c r="F20" s="7">
        <f>ABS('Participações regionais'!$D20-'Participações regionais'!G20)</f>
        <v>1.4969886700087516E-2</v>
      </c>
      <c r="G20" s="7">
        <f>ABS('Participações regionais'!$D20-'Participações regionais'!H20)</f>
        <v>1.283109347082706E-2</v>
      </c>
      <c r="H20" s="7">
        <f>ABS('Participações regionais'!$D20-'Participações regionais'!I20)</f>
        <v>1.361093260587724E-3</v>
      </c>
      <c r="I20" s="7">
        <f>ABS('Participações regionais'!$D20-'Participações regionais'!J20)</f>
        <v>1.1675071393443455E-2</v>
      </c>
      <c r="J20" s="7">
        <f>ABS('Participações regionais'!$D20-'Participações regionais'!K20)</f>
        <v>1.0835985214012711E-2</v>
      </c>
      <c r="K20" s="7">
        <f>ABS('Participações regionais'!$D20-'Participações regionais'!L20)</f>
        <v>1.5431398092578459E-2</v>
      </c>
      <c r="L20" s="7">
        <f>ABS('Participações regionais'!$D20-'Participações regionais'!M20)</f>
        <v>7.2733984620287368E-3</v>
      </c>
      <c r="M20" s="7">
        <f>ABS('Participações regionais'!$D20-'Participações regionais'!N20)</f>
        <v>1.716813060540447E-3</v>
      </c>
      <c r="N20" s="7">
        <f>ABS('Participações regionais'!$D20-'Participações regionais'!O20)</f>
        <v>4.9857674019080419E-3</v>
      </c>
      <c r="O20" s="7">
        <f>ABS('Participações regionais'!$D20-'Participações regionais'!P20)</f>
        <v>1.7944782578218126E-2</v>
      </c>
      <c r="P20" s="7">
        <f>ABS('Participações regionais'!$D20-'Participações regionais'!Q20)</f>
        <v>4.160329313847121E-3</v>
      </c>
      <c r="Q20" s="7">
        <f>ABS('Participações regionais'!$D20-'Participações regionais'!R20)</f>
        <v>5.7294518250451138E-3</v>
      </c>
      <c r="R20" s="7">
        <f>ABS('Participações regionais'!$E20-'Participações regionais'!F20)</f>
        <v>4.2987495937135536E-2</v>
      </c>
      <c r="S20" s="7">
        <f>ABS('Participações regionais'!$E20-'Participações regionais'!G20)</f>
        <v>4.2987495937135536E-2</v>
      </c>
      <c r="T20" s="7">
        <f>ABS('Participações regionais'!$E20-'Participações regionais'!H20)</f>
        <v>4.0848702707875079E-2</v>
      </c>
      <c r="U20" s="7">
        <f>ABS('Participações regionais'!$E20-'Participações regionais'!I20)</f>
        <v>2.6656515976460297E-2</v>
      </c>
      <c r="V20" s="7">
        <f>ABS('Participações regionais'!$E20-'Participações regionais'!J20)</f>
        <v>1.6342537843604565E-2</v>
      </c>
      <c r="W20" s="7">
        <f>ABS('Participações regionais'!$E20-'Participações regionais'!K20)</f>
        <v>1.7181624023035309E-2</v>
      </c>
      <c r="X20" s="7">
        <f>ABS('Participações regionais'!$E20-'Participações regionais'!L20)</f>
        <v>1.2586211144469561E-2</v>
      </c>
      <c r="Y20" s="7">
        <f>ABS('Participações regionais'!$E20-'Participações regionais'!M20)</f>
        <v>2.0744210775019284E-2</v>
      </c>
      <c r="Z20" s="7">
        <f>ABS('Participações regionais'!$E20-'Participações regionais'!N20)</f>
        <v>2.9734422297588468E-2</v>
      </c>
      <c r="AA20" s="7">
        <f>ABS('Participações regionais'!$E20-'Participações regionais'!O20)</f>
        <v>2.3031841835139979E-2</v>
      </c>
      <c r="AB20" s="7">
        <f>ABS('Participações regionais'!$E20-'Participações regionais'!P20)</f>
        <v>1.0072826658829893E-2</v>
      </c>
      <c r="AC20" s="7">
        <f>ABS('Participações regionais'!$E20-'Participações regionais'!Q20)</f>
        <v>2.38572799232009E-2</v>
      </c>
      <c r="AD20" s="7">
        <f>ABS('Participações regionais'!$F20-'Participações regionais'!G20)</f>
        <v>0</v>
      </c>
      <c r="AE20" s="7">
        <f>ABS('Participações regionais'!$F20-'Participações regionais'!H20)</f>
        <v>2.1387932292604556E-3</v>
      </c>
      <c r="AF20" s="7">
        <f>ABS('Participações regionais'!$F20-'Participações regionais'!I20)</f>
        <v>1.633097996067524E-2</v>
      </c>
      <c r="AG20" s="7">
        <f>ABS('Participações regionais'!$F20-'Participações regionais'!J20)</f>
        <v>2.6644958093530971E-2</v>
      </c>
      <c r="AH20" s="7">
        <f>ABS('Participações regionais'!$F20-'Participações regionais'!K20)</f>
        <v>2.5805871914100227E-2</v>
      </c>
      <c r="AI20" s="7">
        <f>ABS('Participações regionais'!$F20-'Participações regionais'!L20)</f>
        <v>3.0401284792665975E-2</v>
      </c>
      <c r="AJ20" s="7">
        <f>ABS('Participações regionais'!$F20-'Participações regionais'!M20)</f>
        <v>2.2243285162116253E-2</v>
      </c>
      <c r="AK20" s="7">
        <f>ABS('Participações regionais'!$F20-'Participações regionais'!N20)</f>
        <v>1.3253073639547069E-2</v>
      </c>
      <c r="AL20" s="7">
        <f>ABS('Participações regionais'!$F20-'Participações regionais'!O20)</f>
        <v>1.9955654101995558E-2</v>
      </c>
      <c r="AM20" s="7">
        <f>ABS('Participações regionais'!$F20-'Participações regionais'!P20)</f>
        <v>3.2914669278305643E-2</v>
      </c>
      <c r="AN20" s="7">
        <f>ABS('Participações regionais'!$F20-'Participações regionais'!Q20)</f>
        <v>1.9130216013934637E-2</v>
      </c>
      <c r="AO20" s="7">
        <f>ABS('Participações regionais'!$F20-'Participações regionais'!R20)</f>
        <v>2.069933852513263E-2</v>
      </c>
      <c r="AP20" s="7">
        <f>ABS('Participações regionais'!$G20-'Participações regionais'!H20)</f>
        <v>2.1387932292604556E-3</v>
      </c>
      <c r="AQ20" s="7">
        <f>ABS('Participações regionais'!$G20-'Participações regionais'!I20)</f>
        <v>1.633097996067524E-2</v>
      </c>
      <c r="AR20" s="7">
        <f>ABS('Participações regionais'!$G20-'Participações regionais'!J20)</f>
        <v>2.6644958093530971E-2</v>
      </c>
      <c r="AS20" s="7">
        <f>ABS('Participações regionais'!$G20-'Participações regionais'!K20)</f>
        <v>2.5805871914100227E-2</v>
      </c>
      <c r="AT20" s="7">
        <f>ABS('Participações regionais'!$G20-'Participações regionais'!L20)</f>
        <v>3.0401284792665975E-2</v>
      </c>
      <c r="AU20" s="7">
        <f>ABS('Participações regionais'!$G20-'Participações regionais'!M20)</f>
        <v>2.2243285162116253E-2</v>
      </c>
      <c r="AV20" s="7">
        <f>ABS('Participações regionais'!$G20-'Participações regionais'!N20)</f>
        <v>1.3253073639547069E-2</v>
      </c>
      <c r="AW20" s="7">
        <f>ABS('Participações regionais'!$G20-'Participações regionais'!O20)</f>
        <v>1.9955654101995558E-2</v>
      </c>
      <c r="AX20" s="7">
        <f>ABS('Participações regionais'!$G20-'Participações regionais'!P20)</f>
        <v>3.2914669278305643E-2</v>
      </c>
      <c r="AY20" s="7">
        <f>ABS('Participações regionais'!$G20-'Participações regionais'!Q20)</f>
        <v>1.9130216013934637E-2</v>
      </c>
      <c r="AZ20" s="7">
        <f>ABS('Participações regionais'!$G20-'Participações regionais'!R20)</f>
        <v>2.069933852513263E-2</v>
      </c>
      <c r="BA20" s="7">
        <f>ABS('Participações regionais'!$H20-'Participações regionais'!I20)</f>
        <v>1.4192186731414784E-2</v>
      </c>
      <c r="BB20" s="7">
        <f>ABS('Participações regionais'!$H20-'Participações regionais'!J20)</f>
        <v>2.4506164864270517E-2</v>
      </c>
      <c r="BC20" s="7">
        <f>ABS('Participações regionais'!$H20-'Participações regionais'!K20)</f>
        <v>2.3667078684839773E-2</v>
      </c>
      <c r="BD20" s="7">
        <f>ABS('Participações regionais'!$H20-'Participações regionais'!L20)</f>
        <v>2.8262491563405521E-2</v>
      </c>
      <c r="BE20" s="7">
        <f>ABS('Participações regionais'!$H20-'Participações regionais'!M20)</f>
        <v>2.0104491932855798E-2</v>
      </c>
      <c r="BF20" s="7">
        <f>ABS('Participações regionais'!$H20-'Participações regionais'!N20)</f>
        <v>1.1114280410286613E-2</v>
      </c>
      <c r="BG20" s="7">
        <f>ABS('Participações regionais'!$H20-'Participações regionais'!O20)</f>
        <v>1.7816860872735103E-2</v>
      </c>
      <c r="BH20" s="7">
        <f>ABS('Participações regionais'!$H20-'Participações regionais'!P20)</f>
        <v>3.0775876049045189E-2</v>
      </c>
      <c r="BI20" s="7">
        <f>ABS('Participações regionais'!$H20-'Participações regionais'!Q20)</f>
        <v>1.6991422784674182E-2</v>
      </c>
      <c r="BJ20" s="7">
        <f>ABS('Participações regionais'!$H20-'Participações regionais'!R20)</f>
        <v>1.8560545295872175E-2</v>
      </c>
      <c r="BK20" s="7">
        <f>ABS('Participações regionais'!$I20-'Participações regionais'!J20)</f>
        <v>1.0313978132855731E-2</v>
      </c>
      <c r="BL20" s="7">
        <f>ABS('Participações regionais'!$I20-'Participações regionais'!K20)</f>
        <v>9.4748919534249874E-3</v>
      </c>
      <c r="BM20" s="7">
        <f>ABS('Participações regionais'!$I20-'Participações regionais'!L20)</f>
        <v>1.4070304831990735E-2</v>
      </c>
      <c r="BN20" s="7">
        <f>ABS('Participações regionais'!$I20-'Participações regionais'!M20)</f>
        <v>5.9123052014410128E-3</v>
      </c>
      <c r="BO20" s="7">
        <f>ABS('Participações regionais'!$I20-'Participações regionais'!N20)</f>
        <v>3.077906321128171E-3</v>
      </c>
      <c r="BP20" s="7">
        <f>ABS('Participações regionais'!$I20-'Participações regionais'!O20)</f>
        <v>3.6246741413203179E-3</v>
      </c>
      <c r="BQ20" s="7">
        <f>ABS('Participações regionais'!$I20-'Participações regionais'!P20)</f>
        <v>1.6583689317630403E-2</v>
      </c>
      <c r="BR20" s="7">
        <f>ABS('Participações regionais'!$I20-'Participações regionais'!Q20)</f>
        <v>2.799236053259397E-3</v>
      </c>
      <c r="BS20" s="7">
        <f>ABS('Participações regionais'!$I20-'Participações regionais'!R20)</f>
        <v>4.3683585644573898E-3</v>
      </c>
      <c r="BT20" s="7">
        <f>ABS('Participações regionais'!$J20-'Participações regionais'!K20)</f>
        <v>8.3908617943074387E-4</v>
      </c>
      <c r="BU20" s="7">
        <f>ABS('Participações regionais'!$J20-'Participações regionais'!L20)</f>
        <v>3.7563266991350042E-3</v>
      </c>
      <c r="BV20" s="7">
        <f>ABS('Participações regionais'!$J20-'Participações regionais'!M20)</f>
        <v>4.4016729314147185E-3</v>
      </c>
      <c r="BW20" s="7">
        <f>ABS('Participações regionais'!$J20-'Participações regionais'!N20)</f>
        <v>1.3391884453983902E-2</v>
      </c>
      <c r="BX20" s="7">
        <f>ABS('Participações regionais'!$J20-'Participações regionais'!O20)</f>
        <v>6.6893039915354134E-3</v>
      </c>
      <c r="BY20" s="7">
        <f>ABS('Participações regionais'!$J20-'Participações regionais'!P20)</f>
        <v>6.269711184774672E-3</v>
      </c>
      <c r="BZ20" s="7">
        <f>ABS('Participações regionais'!$J20-'Participações regionais'!Q20)</f>
        <v>7.5147420795963343E-3</v>
      </c>
      <c r="CA20" s="7">
        <f>ABS('Participações regionais'!$J20-'Participações regionais'!R20)</f>
        <v>5.9456195683983415E-3</v>
      </c>
      <c r="CB20" s="7">
        <f>ABS('Participações regionais'!$K20-'Participações regionais'!L20)</f>
        <v>4.595412878565748E-3</v>
      </c>
      <c r="CC20" s="7">
        <f>ABS('Participações regionais'!$K20-'Participações regionais'!M20)</f>
        <v>3.5625867519839746E-3</v>
      </c>
      <c r="CD20" s="7">
        <f>ABS('Participações regionais'!$K20-'Participações regionais'!N20)</f>
        <v>1.2552798274553158E-2</v>
      </c>
      <c r="CE20" s="7">
        <f>ABS('Participações regionais'!$K20-'Participações regionais'!O20)</f>
        <v>5.8502178121046695E-3</v>
      </c>
      <c r="CF20" s="7">
        <f>ABS('Participações regionais'!$K20-'Participações regionais'!P20)</f>
        <v>7.1087973642054159E-3</v>
      </c>
      <c r="CG20" s="7">
        <f>ABS('Participações regionais'!$K20-'Participações regionais'!Q20)</f>
        <v>6.6756559001655905E-3</v>
      </c>
      <c r="CH20" s="7">
        <f>ABS('Participações regionais'!$K20-'Participações regionais'!R20)</f>
        <v>5.1065333889675976E-3</v>
      </c>
      <c r="CI20" s="7">
        <f>ABS('Participações regionais'!$L20-'Participações regionais'!M20)</f>
        <v>8.1579996305497227E-3</v>
      </c>
      <c r="CJ20" s="7">
        <f>ABS('Participações regionais'!$L20-'Participações regionais'!N20)</f>
        <v>1.7148211153118906E-2</v>
      </c>
      <c r="CK20" s="7">
        <f>ABS('Participações regionais'!$L20-'Participações regionais'!O20)</f>
        <v>1.0445630690670418E-2</v>
      </c>
      <c r="CL20" s="7">
        <f>ABS('Participações regionais'!$L20-'Participações regionais'!P20)</f>
        <v>2.5133844856396678E-3</v>
      </c>
      <c r="CM20" s="7">
        <f>ABS('Participações regionais'!$L20-'Participações regionais'!Q20)</f>
        <v>1.1271068778731338E-2</v>
      </c>
      <c r="CN20" s="7">
        <f>ABS('Participações regionais'!$L20-'Participações regionais'!R20)</f>
        <v>9.7019462675333457E-3</v>
      </c>
      <c r="CO20" s="7">
        <f>ABS('Participações regionais'!$M20-'Participações regionais'!N20)</f>
        <v>8.9902115225691838E-3</v>
      </c>
      <c r="CP20" s="7">
        <f>ABS('Participações regionais'!$M20-'Participações regionais'!O20)</f>
        <v>2.2876310601206949E-3</v>
      </c>
      <c r="CQ20" s="7">
        <f>ABS('Participações regionais'!$M20-'Participações regionais'!P20)</f>
        <v>1.067138411618939E-2</v>
      </c>
      <c r="CR20" s="7">
        <f>ABS('Participações regionais'!$M20-'Participações regionais'!Q20)</f>
        <v>3.1130691481816158E-3</v>
      </c>
      <c r="CS20" s="7">
        <f>ABS('Participações regionais'!$M20-'Participações regionais'!R20)</f>
        <v>1.543946636983623E-3</v>
      </c>
      <c r="CT20" s="7">
        <f>ABS('Participações regionais'!$N20-'Participações regionais'!O20)</f>
        <v>6.7025804624484889E-3</v>
      </c>
      <c r="CU20" s="7">
        <f>ABS('Participações regionais'!$N20-'Participações regionais'!P20)</f>
        <v>1.9661595638758574E-2</v>
      </c>
      <c r="CV20" s="7">
        <f>ABS('Participações regionais'!$N20-'Participações regionais'!Q20)</f>
        <v>5.877142374387568E-3</v>
      </c>
      <c r="CW20" s="7">
        <f>ABS('Participações regionais'!$N20-'Participações regionais'!R20)</f>
        <v>7.4462648855855608E-3</v>
      </c>
      <c r="CX20" s="7">
        <f>ABS('Participações regionais'!$O20-'Participações regionais'!P20)</f>
        <v>1.2959015176310085E-2</v>
      </c>
      <c r="CY20" s="7">
        <f>ABS('Participações regionais'!$O20-'Participações regionais'!Q20)</f>
        <v>8.2543808806092092E-4</v>
      </c>
      <c r="CZ20" s="7">
        <f>ABS('Participações regionais'!$O20-'Participações regionais'!R20)</f>
        <v>7.4368442313707192E-4</v>
      </c>
      <c r="DA20" s="7">
        <f>ABS('Participações regionais'!$P20-'Participações regionais'!Q20)</f>
        <v>1.3784453264371006E-2</v>
      </c>
      <c r="DB20" s="7">
        <f>ABS('Participações regionais'!$P20-'Participações regionais'!R20)</f>
        <v>1.2215330753173013E-2</v>
      </c>
      <c r="DC20" s="7">
        <f>+ABS('Participações regionais'!Q20-'Participações regionais'!R20)</f>
        <v>1.5691225111979928E-3</v>
      </c>
    </row>
    <row r="21" spans="1:107" x14ac:dyDescent="0.35">
      <c r="A21" s="2" t="s">
        <v>3</v>
      </c>
      <c r="B21" s="6" t="s">
        <v>42</v>
      </c>
      <c r="C21" s="8" t="s">
        <v>60</v>
      </c>
      <c r="D21" s="7">
        <f>ABS('Participações regionais'!$D21-'Participações regionais'!E21)</f>
        <v>0.14490961848719006</v>
      </c>
      <c r="E21" s="7">
        <f>ABS('Participações regionais'!$D21-'Participações regionais'!F21)</f>
        <v>0.14490961848719006</v>
      </c>
      <c r="F21" s="7">
        <f>ABS('Participações regionais'!$D21-'Participações regionais'!G21)</f>
        <v>0.14490961848719006</v>
      </c>
      <c r="G21" s="7">
        <f>ABS('Participações regionais'!$D21-'Participações regionais'!H21)</f>
        <v>0.13977411309765575</v>
      </c>
      <c r="H21" s="7">
        <f>ABS('Participações regionais'!$D21-'Participações regionais'!I21)</f>
        <v>0.10569692861280514</v>
      </c>
      <c r="I21" s="7">
        <f>ABS('Participações regionais'!$D21-'Participações regionais'!J21)</f>
        <v>9.8519685301479532E-2</v>
      </c>
      <c r="J21" s="7">
        <f>ABS('Participações regionais'!$D21-'Participações regionais'!K21)</f>
        <v>8.2039254356633201E-2</v>
      </c>
      <c r="K21" s="7">
        <f>ABS('Participações regionais'!$D21-'Participações regionais'!L21)</f>
        <v>7.0559542902204855E-2</v>
      </c>
      <c r="L21" s="7">
        <f>ABS('Participações regionais'!$D21-'Participações regionais'!M21)</f>
        <v>9.3806686361830011E-2</v>
      </c>
      <c r="M21" s="7">
        <f>ABS('Participações regionais'!$D21-'Participações regionais'!N21)</f>
        <v>0.10440914561956743</v>
      </c>
      <c r="N21" s="7">
        <f>ABS('Participações regionais'!$D21-'Participações regionais'!O21)</f>
        <v>8.6151303631314236E-2</v>
      </c>
      <c r="O21" s="7">
        <f>ABS('Participações regionais'!$D21-'Participações regionais'!P21)</f>
        <v>8.0274417488352692E-2</v>
      </c>
      <c r="P21" s="7">
        <f>ABS('Participações regionais'!$D21-'Participações regionais'!Q21)</f>
        <v>0.10295655651763172</v>
      </c>
      <c r="Q21" s="7">
        <f>ABS('Participações regionais'!$D21-'Participações regionais'!R21)</f>
        <v>4.4988733835751402E-2</v>
      </c>
      <c r="R21" s="7">
        <f>ABS('Participações regionais'!$E21-'Participações regionais'!F21)</f>
        <v>0</v>
      </c>
      <c r="S21" s="7">
        <f>ABS('Participações regionais'!$E21-'Participações regionais'!G21)</f>
        <v>0</v>
      </c>
      <c r="T21" s="7">
        <f>ABS('Participações regionais'!$E21-'Participações regionais'!H21)</f>
        <v>5.135505389534307E-3</v>
      </c>
      <c r="U21" s="7">
        <f>ABS('Participações regionais'!$E21-'Participações regionais'!I21)</f>
        <v>3.9212689874384914E-2</v>
      </c>
      <c r="V21" s="7">
        <f>ABS('Participações regionais'!$E21-'Participações regionais'!J21)</f>
        <v>4.6389933185710518E-2</v>
      </c>
      <c r="W21" s="7">
        <f>ABS('Participações regionais'!$E21-'Participações regionais'!K21)</f>
        <v>6.2870364130556855E-2</v>
      </c>
      <c r="X21" s="7">
        <f>ABS('Participações regionais'!$E21-'Participações regionais'!L21)</f>
        <v>7.4350075584985201E-2</v>
      </c>
      <c r="Y21" s="7">
        <f>ABS('Participações regionais'!$E21-'Participações regionais'!M21)</f>
        <v>5.1102932125360052E-2</v>
      </c>
      <c r="Z21" s="7">
        <f>ABS('Participações regionais'!$E21-'Participações regionais'!N21)</f>
        <v>4.0500472867622629E-2</v>
      </c>
      <c r="AA21" s="7">
        <f>ABS('Participações regionais'!$E21-'Participações regionais'!O21)</f>
        <v>5.8758314855875821E-2</v>
      </c>
      <c r="AB21" s="7">
        <f>ABS('Participações regionais'!$E21-'Participações regionais'!P21)</f>
        <v>6.4635200998837364E-2</v>
      </c>
      <c r="AC21" s="7">
        <f>ABS('Participações regionais'!$E21-'Participações regionais'!Q21)</f>
        <v>4.1953061969558336E-2</v>
      </c>
      <c r="AD21" s="7">
        <f>ABS('Participações regionais'!$F21-'Participações regionais'!G21)</f>
        <v>0</v>
      </c>
      <c r="AE21" s="7">
        <f>ABS('Participações regionais'!$F21-'Participações regionais'!H21)</f>
        <v>5.135505389534307E-3</v>
      </c>
      <c r="AF21" s="7">
        <f>ABS('Participações regionais'!$F21-'Participações regionais'!I21)</f>
        <v>3.9212689874384914E-2</v>
      </c>
      <c r="AG21" s="7">
        <f>ABS('Participações regionais'!$F21-'Participações regionais'!J21)</f>
        <v>4.6389933185710518E-2</v>
      </c>
      <c r="AH21" s="7">
        <f>ABS('Participações regionais'!$F21-'Participações regionais'!K21)</f>
        <v>6.2870364130556855E-2</v>
      </c>
      <c r="AI21" s="7">
        <f>ABS('Participações regionais'!$F21-'Participações regionais'!L21)</f>
        <v>7.4350075584985201E-2</v>
      </c>
      <c r="AJ21" s="7">
        <f>ABS('Participações regionais'!$F21-'Participações regionais'!M21)</f>
        <v>5.1102932125360052E-2</v>
      </c>
      <c r="AK21" s="7">
        <f>ABS('Participações regionais'!$F21-'Participações regionais'!N21)</f>
        <v>4.0500472867622629E-2</v>
      </c>
      <c r="AL21" s="7">
        <f>ABS('Participações regionais'!$F21-'Participações regionais'!O21)</f>
        <v>5.8758314855875821E-2</v>
      </c>
      <c r="AM21" s="7">
        <f>ABS('Participações regionais'!$F21-'Participações regionais'!P21)</f>
        <v>6.4635200998837364E-2</v>
      </c>
      <c r="AN21" s="7">
        <f>ABS('Participações regionais'!$F21-'Participações regionais'!Q21)</f>
        <v>4.1953061969558336E-2</v>
      </c>
      <c r="AO21" s="7">
        <f>ABS('Participações regionais'!$F21-'Participações regionais'!R21)</f>
        <v>9.9920884651438655E-2</v>
      </c>
      <c r="AP21" s="7">
        <f>ABS('Participações regionais'!$G21-'Participações regionais'!H21)</f>
        <v>5.135505389534307E-3</v>
      </c>
      <c r="AQ21" s="7">
        <f>ABS('Participações regionais'!$G21-'Participações regionais'!I21)</f>
        <v>3.9212689874384914E-2</v>
      </c>
      <c r="AR21" s="7">
        <f>ABS('Participações regionais'!$G21-'Participações regionais'!J21)</f>
        <v>4.6389933185710518E-2</v>
      </c>
      <c r="AS21" s="7">
        <f>ABS('Participações regionais'!$G21-'Participações regionais'!K21)</f>
        <v>6.2870364130556855E-2</v>
      </c>
      <c r="AT21" s="7">
        <f>ABS('Participações regionais'!$G21-'Participações regionais'!L21)</f>
        <v>7.4350075584985201E-2</v>
      </c>
      <c r="AU21" s="7">
        <f>ABS('Participações regionais'!$G21-'Participações regionais'!M21)</f>
        <v>5.1102932125360052E-2</v>
      </c>
      <c r="AV21" s="7">
        <f>ABS('Participações regionais'!$G21-'Participações regionais'!N21)</f>
        <v>4.0500472867622629E-2</v>
      </c>
      <c r="AW21" s="7">
        <f>ABS('Participações regionais'!$G21-'Participações regionais'!O21)</f>
        <v>5.8758314855875821E-2</v>
      </c>
      <c r="AX21" s="7">
        <f>ABS('Participações regionais'!$G21-'Participações regionais'!P21)</f>
        <v>6.4635200998837364E-2</v>
      </c>
      <c r="AY21" s="7">
        <f>ABS('Participações regionais'!$G21-'Participações regionais'!Q21)</f>
        <v>4.1953061969558336E-2</v>
      </c>
      <c r="AZ21" s="7">
        <f>ABS('Participações regionais'!$G21-'Participações regionais'!R21)</f>
        <v>9.9920884651438655E-2</v>
      </c>
      <c r="BA21" s="7">
        <f>ABS('Participações regionais'!$H21-'Participações regionais'!I21)</f>
        <v>3.4077184484850608E-2</v>
      </c>
      <c r="BB21" s="7">
        <f>ABS('Participações regionais'!$H21-'Participações regionais'!J21)</f>
        <v>4.1254427796176212E-2</v>
      </c>
      <c r="BC21" s="7">
        <f>ABS('Participações regionais'!$H21-'Participações regionais'!K21)</f>
        <v>5.7734858741022549E-2</v>
      </c>
      <c r="BD21" s="7">
        <f>ABS('Participações regionais'!$H21-'Participações regionais'!L21)</f>
        <v>6.9214570195450895E-2</v>
      </c>
      <c r="BE21" s="7">
        <f>ABS('Participações regionais'!$H21-'Participações regionais'!M21)</f>
        <v>4.5967426735825746E-2</v>
      </c>
      <c r="BF21" s="7">
        <f>ABS('Participações regionais'!$H21-'Participações regionais'!N21)</f>
        <v>3.5364967478088323E-2</v>
      </c>
      <c r="BG21" s="7">
        <f>ABS('Participações regionais'!$H21-'Participações regionais'!O21)</f>
        <v>5.3622809466341514E-2</v>
      </c>
      <c r="BH21" s="7">
        <f>ABS('Participações regionais'!$H21-'Participações regionais'!P21)</f>
        <v>5.9499695609303058E-2</v>
      </c>
      <c r="BI21" s="7">
        <f>ABS('Participações regionais'!$H21-'Participações regionais'!Q21)</f>
        <v>3.681755658002403E-2</v>
      </c>
      <c r="BJ21" s="7">
        <f>ABS('Participações regionais'!$H21-'Participações regionais'!R21)</f>
        <v>9.4785379261904348E-2</v>
      </c>
      <c r="BK21" s="7">
        <f>ABS('Participações regionais'!$I21-'Participações regionais'!J21)</f>
        <v>7.177243311325604E-3</v>
      </c>
      <c r="BL21" s="7">
        <f>ABS('Participações regionais'!$I21-'Participações regionais'!K21)</f>
        <v>2.3657674256171941E-2</v>
      </c>
      <c r="BM21" s="7">
        <f>ABS('Participações regionais'!$I21-'Participações regionais'!L21)</f>
        <v>3.5137385710600287E-2</v>
      </c>
      <c r="BN21" s="7">
        <f>ABS('Participações regionais'!$I21-'Participações regionais'!M21)</f>
        <v>1.1890242250975139E-2</v>
      </c>
      <c r="BO21" s="7">
        <f>ABS('Participações regionais'!$I21-'Participações regionais'!N21)</f>
        <v>1.2877829932377155E-3</v>
      </c>
      <c r="BP21" s="7">
        <f>ABS('Participações regionais'!$I21-'Participações regionais'!O21)</f>
        <v>1.9545624981490907E-2</v>
      </c>
      <c r="BQ21" s="7">
        <f>ABS('Participações regionais'!$I21-'Participações regionais'!P21)</f>
        <v>2.542251112445245E-2</v>
      </c>
      <c r="BR21" s="7">
        <f>ABS('Participações regionais'!$I21-'Participações regionais'!Q21)</f>
        <v>2.7403720951734226E-3</v>
      </c>
      <c r="BS21" s="7">
        <f>ABS('Participações regionais'!$I21-'Participações regionais'!R21)</f>
        <v>6.0708194777053741E-2</v>
      </c>
      <c r="BT21" s="7">
        <f>ABS('Participações regionais'!$J21-'Participações regionais'!K21)</f>
        <v>1.6480430944846337E-2</v>
      </c>
      <c r="BU21" s="7">
        <f>ABS('Participações regionais'!$J21-'Participações regionais'!L21)</f>
        <v>2.7960142399274683E-2</v>
      </c>
      <c r="BV21" s="7">
        <f>ABS('Participações regionais'!$J21-'Participações regionais'!M21)</f>
        <v>4.7129989396495348E-3</v>
      </c>
      <c r="BW21" s="7">
        <f>ABS('Participações regionais'!$J21-'Participações regionais'!N21)</f>
        <v>5.8894603180878885E-3</v>
      </c>
      <c r="BX21" s="7">
        <f>ABS('Participações regionais'!$J21-'Participações regionais'!O21)</f>
        <v>1.2368381670165303E-2</v>
      </c>
      <c r="BY21" s="7">
        <f>ABS('Participações regionais'!$J21-'Participações regionais'!P21)</f>
        <v>1.8245267813126846E-2</v>
      </c>
      <c r="BZ21" s="7">
        <f>ABS('Participações regionais'!$J21-'Participações regionais'!Q21)</f>
        <v>4.4368712161521814E-3</v>
      </c>
      <c r="CA21" s="7">
        <f>ABS('Participações regionais'!$J21-'Participações regionais'!R21)</f>
        <v>5.3530951465728137E-2</v>
      </c>
      <c r="CB21" s="7">
        <f>ABS('Participações regionais'!$K21-'Participações regionais'!L21)</f>
        <v>1.1479711454428346E-2</v>
      </c>
      <c r="CC21" s="7">
        <f>ABS('Participações regionais'!$K21-'Participações regionais'!M21)</f>
        <v>1.1767432005196803E-2</v>
      </c>
      <c r="CD21" s="7">
        <f>ABS('Participações regionais'!$K21-'Participações regionais'!N21)</f>
        <v>2.2369891262934226E-2</v>
      </c>
      <c r="CE21" s="7">
        <f>ABS('Participações regionais'!$K21-'Participações regionais'!O21)</f>
        <v>4.1120492746810344E-3</v>
      </c>
      <c r="CF21" s="7">
        <f>ABS('Participações regionais'!$K21-'Participações regionais'!P21)</f>
        <v>1.7648368682805088E-3</v>
      </c>
      <c r="CG21" s="7">
        <f>ABS('Participações regionais'!$K21-'Participações regionais'!Q21)</f>
        <v>2.0917302160998519E-2</v>
      </c>
      <c r="CH21" s="7">
        <f>ABS('Participações regionais'!$K21-'Participações regionais'!R21)</f>
        <v>3.7050520520881799E-2</v>
      </c>
      <c r="CI21" s="7">
        <f>ABS('Participações regionais'!$L21-'Participações regionais'!M21)</f>
        <v>2.3247143459625148E-2</v>
      </c>
      <c r="CJ21" s="7">
        <f>ABS('Participações regionais'!$L21-'Participações regionais'!N21)</f>
        <v>3.3849602717362572E-2</v>
      </c>
      <c r="CK21" s="7">
        <f>ABS('Participações regionais'!$L21-'Participações regionais'!O21)</f>
        <v>1.559176072910938E-2</v>
      </c>
      <c r="CL21" s="7">
        <f>ABS('Participações regionais'!$L21-'Participações regionais'!P21)</f>
        <v>9.7148745861478369E-3</v>
      </c>
      <c r="CM21" s="7">
        <f>ABS('Participações regionais'!$L21-'Participações regionais'!Q21)</f>
        <v>3.2397013615426865E-2</v>
      </c>
      <c r="CN21" s="7">
        <f>ABS('Participações regionais'!$L21-'Participações regionais'!R21)</f>
        <v>2.5570809066453454E-2</v>
      </c>
      <c r="CO21" s="7">
        <f>ABS('Participações regionais'!$M21-'Participações regionais'!N21)</f>
        <v>1.0602459257737423E-2</v>
      </c>
      <c r="CP21" s="7">
        <f>ABS('Participações regionais'!$M21-'Participações regionais'!O21)</f>
        <v>7.6553827305157682E-3</v>
      </c>
      <c r="CQ21" s="7">
        <f>ABS('Participações regionais'!$M21-'Participações regionais'!P21)</f>
        <v>1.3532268873477311E-2</v>
      </c>
      <c r="CR21" s="7">
        <f>ABS('Participações regionais'!$M21-'Participações regionais'!Q21)</f>
        <v>9.1498701558017162E-3</v>
      </c>
      <c r="CS21" s="7">
        <f>ABS('Participações regionais'!$M21-'Participações regionais'!R21)</f>
        <v>4.8817952526078602E-2</v>
      </c>
      <c r="CT21" s="7">
        <f>ABS('Participações regionais'!$N21-'Participações regionais'!O21)</f>
        <v>1.8257841988253191E-2</v>
      </c>
      <c r="CU21" s="7">
        <f>ABS('Participações regionais'!$N21-'Participações regionais'!P21)</f>
        <v>2.4134728131214735E-2</v>
      </c>
      <c r="CV21" s="7">
        <f>ABS('Participações regionais'!$N21-'Participações regionais'!Q21)</f>
        <v>1.4525891019357071E-3</v>
      </c>
      <c r="CW21" s="7">
        <f>ABS('Participações regionais'!$N21-'Participações regionais'!R21)</f>
        <v>5.9420411783816025E-2</v>
      </c>
      <c r="CX21" s="7">
        <f>ABS('Participações regionais'!$O21-'Participações regionais'!P21)</f>
        <v>5.8768861429615432E-3</v>
      </c>
      <c r="CY21" s="7">
        <f>ABS('Participações regionais'!$O21-'Participações regionais'!Q21)</f>
        <v>1.6805252886317484E-2</v>
      </c>
      <c r="CZ21" s="7">
        <f>ABS('Participações regionais'!$O21-'Participações regionais'!R21)</f>
        <v>4.1162569795562834E-2</v>
      </c>
      <c r="DA21" s="7">
        <f>ABS('Participações regionais'!$P21-'Participações regionais'!Q21)</f>
        <v>2.2682139029279028E-2</v>
      </c>
      <c r="DB21" s="7">
        <f>ABS('Participações regionais'!$P21-'Participações regionais'!R21)</f>
        <v>3.5285683652601291E-2</v>
      </c>
      <c r="DC21" s="7">
        <f>+ABS('Participações regionais'!Q21-'Participações regionais'!R21)</f>
        <v>5.7967822681880318E-2</v>
      </c>
    </row>
    <row r="22" spans="1:107" x14ac:dyDescent="0.35">
      <c r="A22" s="2" t="s">
        <v>11</v>
      </c>
      <c r="B22" s="6" t="s">
        <v>43</v>
      </c>
      <c r="C22" s="8" t="s">
        <v>61</v>
      </c>
      <c r="D22" s="7">
        <f>ABS('Participações regionais'!$D22-'Participações regionais'!E22)</f>
        <v>4.0587726390719295E-2</v>
      </c>
      <c r="E22" s="7">
        <f>ABS('Participações regionais'!$D22-'Participações regionais'!F22)</f>
        <v>4.0587726390719295E-2</v>
      </c>
      <c r="F22" s="7">
        <f>ABS('Participações regionais'!$D22-'Participações regionais'!G22)</f>
        <v>4.0587726390719295E-2</v>
      </c>
      <c r="G22" s="7">
        <f>ABS('Participações regionais'!$D22-'Participações regionais'!H22)</f>
        <v>3.953500782684749E-2</v>
      </c>
      <c r="H22" s="7">
        <f>ABS('Participações regionais'!$D22-'Participações regionais'!I22)</f>
        <v>3.2549583415689497E-2</v>
      </c>
      <c r="I22" s="7">
        <f>ABS('Participações regionais'!$D22-'Participações regionais'!J22)</f>
        <v>2.8188313493545308E-2</v>
      </c>
      <c r="J22" s="7">
        <f>ABS('Participações regionais'!$D22-'Participações regionais'!K22)</f>
        <v>1.7791940511167666E-2</v>
      </c>
      <c r="K22" s="7">
        <f>ABS('Participações regionais'!$D22-'Participações regionais'!L22)</f>
        <v>2.9008167490701349E-2</v>
      </c>
      <c r="L22" s="7">
        <f>ABS('Participações regionais'!$D22-'Participações regionais'!M22)</f>
        <v>2.7478097891740987E-2</v>
      </c>
      <c r="M22" s="7">
        <f>ABS('Participações regionais'!$D22-'Participações regionais'!N22)</f>
        <v>3.1509520050033081E-2</v>
      </c>
      <c r="N22" s="7">
        <f>ABS('Participações regionais'!$D22-'Participações regionais'!O22)</f>
        <v>1.3980187588058544E-2</v>
      </c>
      <c r="O22" s="7">
        <f>ABS('Participações regionais'!$D22-'Participações regionais'!P22)</f>
        <v>1.2418107312009308E-2</v>
      </c>
      <c r="P22" s="7">
        <f>ABS('Participações regionais'!$D22-'Participações regionais'!Q22)</f>
        <v>2.7740963567619299E-2</v>
      </c>
      <c r="Q22" s="7">
        <f>ABS('Participações regionais'!$D22-'Participações regionais'!R22)</f>
        <v>1.2361222050766556E-2</v>
      </c>
      <c r="R22" s="7">
        <f>ABS('Participações regionais'!$E22-'Participações regionais'!F22)</f>
        <v>0</v>
      </c>
      <c r="S22" s="7">
        <f>ABS('Participações regionais'!$E22-'Participações regionais'!G22)</f>
        <v>0</v>
      </c>
      <c r="T22" s="7">
        <f>ABS('Participações regionais'!$E22-'Participações regionais'!H22)</f>
        <v>1.0527185638718023E-3</v>
      </c>
      <c r="U22" s="7">
        <f>ABS('Participações regionais'!$E22-'Participações regionais'!I22)</f>
        <v>8.0381429750297981E-3</v>
      </c>
      <c r="V22" s="7">
        <f>ABS('Participações regionais'!$E22-'Participações regionais'!J22)</f>
        <v>1.2399412897173986E-2</v>
      </c>
      <c r="W22" s="7">
        <f>ABS('Participações regionais'!$E22-'Participações regionais'!K22)</f>
        <v>2.2795785879551628E-2</v>
      </c>
      <c r="X22" s="7">
        <f>ABS('Participações regionais'!$E22-'Participações regionais'!L22)</f>
        <v>1.1579558900017946E-2</v>
      </c>
      <c r="Y22" s="7">
        <f>ABS('Participações regionais'!$E22-'Participações regionais'!M22)</f>
        <v>1.310962849897831E-2</v>
      </c>
      <c r="Z22" s="7">
        <f>ABS('Participações regionais'!$E22-'Participações regionais'!N22)</f>
        <v>9.078206340686212E-3</v>
      </c>
      <c r="AA22" s="7">
        <f>ABS('Participações regionais'!$E22-'Participações regionais'!O22)</f>
        <v>2.660753880266075E-2</v>
      </c>
      <c r="AB22" s="7">
        <f>ABS('Participações regionais'!$E22-'Participações regionais'!P22)</f>
        <v>2.8169619078709986E-2</v>
      </c>
      <c r="AC22" s="7">
        <f>ABS('Participações regionais'!$E22-'Participações regionais'!Q22)</f>
        <v>1.2846762823099997E-2</v>
      </c>
      <c r="AD22" s="7">
        <f>ABS('Participações regionais'!$F22-'Participações regionais'!G22)</f>
        <v>0</v>
      </c>
      <c r="AE22" s="7">
        <f>ABS('Participações regionais'!$F22-'Participações regionais'!H22)</f>
        <v>1.0527185638718023E-3</v>
      </c>
      <c r="AF22" s="7">
        <f>ABS('Participações regionais'!$F22-'Participações regionais'!I22)</f>
        <v>8.0381429750297981E-3</v>
      </c>
      <c r="AG22" s="7">
        <f>ABS('Participações regionais'!$F22-'Participações regionais'!J22)</f>
        <v>1.2399412897173986E-2</v>
      </c>
      <c r="AH22" s="7">
        <f>ABS('Participações regionais'!$F22-'Participações regionais'!K22)</f>
        <v>2.2795785879551628E-2</v>
      </c>
      <c r="AI22" s="7">
        <f>ABS('Participações regionais'!$F22-'Participações regionais'!L22)</f>
        <v>1.1579558900017946E-2</v>
      </c>
      <c r="AJ22" s="7">
        <f>ABS('Participações regionais'!$F22-'Participações regionais'!M22)</f>
        <v>1.310962849897831E-2</v>
      </c>
      <c r="AK22" s="7">
        <f>ABS('Participações regionais'!$F22-'Participações regionais'!N22)</f>
        <v>9.078206340686212E-3</v>
      </c>
      <c r="AL22" s="7">
        <f>ABS('Participações regionais'!$F22-'Participações regionais'!O22)</f>
        <v>2.660753880266075E-2</v>
      </c>
      <c r="AM22" s="7">
        <f>ABS('Participações regionais'!$F22-'Participações regionais'!P22)</f>
        <v>2.8169619078709986E-2</v>
      </c>
      <c r="AN22" s="7">
        <f>ABS('Participações regionais'!$F22-'Participações regionais'!Q22)</f>
        <v>1.2846762823099997E-2</v>
      </c>
      <c r="AO22" s="7">
        <f>ABS('Participações regionais'!$F22-'Participações regionais'!R22)</f>
        <v>2.8226504339952739E-2</v>
      </c>
      <c r="AP22" s="7">
        <f>ABS('Participações regionais'!$G22-'Participações regionais'!H22)</f>
        <v>1.0527185638718023E-3</v>
      </c>
      <c r="AQ22" s="7">
        <f>ABS('Participações regionais'!$G22-'Participações regionais'!I22)</f>
        <v>8.0381429750297981E-3</v>
      </c>
      <c r="AR22" s="7">
        <f>ABS('Participações regionais'!$G22-'Participações regionais'!J22)</f>
        <v>1.2399412897173986E-2</v>
      </c>
      <c r="AS22" s="7">
        <f>ABS('Participações regionais'!$G22-'Participações regionais'!K22)</f>
        <v>2.2795785879551628E-2</v>
      </c>
      <c r="AT22" s="7">
        <f>ABS('Participações regionais'!$G22-'Participações regionais'!L22)</f>
        <v>1.1579558900017946E-2</v>
      </c>
      <c r="AU22" s="7">
        <f>ABS('Participações regionais'!$G22-'Participações regionais'!M22)</f>
        <v>1.310962849897831E-2</v>
      </c>
      <c r="AV22" s="7">
        <f>ABS('Participações regionais'!$G22-'Participações regionais'!N22)</f>
        <v>9.078206340686212E-3</v>
      </c>
      <c r="AW22" s="7">
        <f>ABS('Participações regionais'!$G22-'Participações regionais'!O22)</f>
        <v>2.660753880266075E-2</v>
      </c>
      <c r="AX22" s="7">
        <f>ABS('Participações regionais'!$G22-'Participações regionais'!P22)</f>
        <v>2.8169619078709986E-2</v>
      </c>
      <c r="AY22" s="7">
        <f>ABS('Participações regionais'!$G22-'Participações regionais'!Q22)</f>
        <v>1.2846762823099997E-2</v>
      </c>
      <c r="AZ22" s="7">
        <f>ABS('Participações regionais'!$G22-'Participações regionais'!R22)</f>
        <v>2.8226504339952739E-2</v>
      </c>
      <c r="BA22" s="7">
        <f>ABS('Participações regionais'!$H22-'Participações regionais'!I22)</f>
        <v>6.9854244111579953E-3</v>
      </c>
      <c r="BB22" s="7">
        <f>ABS('Participações regionais'!$H22-'Participações regionais'!J22)</f>
        <v>1.1346694333302184E-2</v>
      </c>
      <c r="BC22" s="7">
        <f>ABS('Participações regionais'!$H22-'Participações regionais'!K22)</f>
        <v>2.1743067315679827E-2</v>
      </c>
      <c r="BD22" s="7">
        <f>ABS('Participações regionais'!$H22-'Participações regionais'!L22)</f>
        <v>1.0526840336146143E-2</v>
      </c>
      <c r="BE22" s="7">
        <f>ABS('Participações regionais'!$H22-'Participações regionais'!M22)</f>
        <v>1.2056909935106507E-2</v>
      </c>
      <c r="BF22" s="7">
        <f>ABS('Participações regionais'!$H22-'Participações regionais'!N22)</f>
        <v>8.0254877768144092E-3</v>
      </c>
      <c r="BG22" s="7">
        <f>ABS('Participações regionais'!$H22-'Participações regionais'!O22)</f>
        <v>2.5554820238788949E-2</v>
      </c>
      <c r="BH22" s="7">
        <f>ABS('Participações regionais'!$H22-'Participações regionais'!P22)</f>
        <v>2.7116900514838185E-2</v>
      </c>
      <c r="BI22" s="7">
        <f>ABS('Participações regionais'!$H22-'Participações regionais'!Q22)</f>
        <v>1.1794044259228195E-2</v>
      </c>
      <c r="BJ22" s="7">
        <f>ABS('Participações regionais'!$H22-'Participações regionais'!R22)</f>
        <v>2.7173785776080938E-2</v>
      </c>
      <c r="BK22" s="7">
        <f>ABS('Participações regionais'!$I22-'Participações regionais'!J22)</f>
        <v>4.3612699221441883E-3</v>
      </c>
      <c r="BL22" s="7">
        <f>ABS('Participações regionais'!$I22-'Participações regionais'!K22)</f>
        <v>1.475764290452183E-2</v>
      </c>
      <c r="BM22" s="7">
        <f>ABS('Participações regionais'!$I22-'Participações regionais'!L22)</f>
        <v>3.5414159249881477E-3</v>
      </c>
      <c r="BN22" s="7">
        <f>ABS('Participações regionais'!$I22-'Participações regionais'!M22)</f>
        <v>5.0714855239485119E-3</v>
      </c>
      <c r="BO22" s="7">
        <f>ABS('Participações regionais'!$I22-'Participações regionais'!N22)</f>
        <v>1.0400633656564139E-3</v>
      </c>
      <c r="BP22" s="7">
        <f>ABS('Participações regionais'!$I22-'Participações regionais'!O22)</f>
        <v>1.8569395827630952E-2</v>
      </c>
      <c r="BQ22" s="7">
        <f>ABS('Participações regionais'!$I22-'Participações regionais'!P22)</f>
        <v>2.0131476103680188E-2</v>
      </c>
      <c r="BR22" s="7">
        <f>ABS('Participações regionais'!$I22-'Participações regionais'!Q22)</f>
        <v>4.8086198480701992E-3</v>
      </c>
      <c r="BS22" s="7">
        <f>ABS('Participações regionais'!$I22-'Participações regionais'!R22)</f>
        <v>2.0188361364922941E-2</v>
      </c>
      <c r="BT22" s="7">
        <f>ABS('Participações regionais'!$J22-'Participações regionais'!K22)</f>
        <v>1.0396372982377642E-2</v>
      </c>
      <c r="BU22" s="7">
        <f>ABS('Participações regionais'!$J22-'Participações regionais'!L22)</f>
        <v>8.1985399715604063E-4</v>
      </c>
      <c r="BV22" s="7">
        <f>ABS('Participações regionais'!$J22-'Participações regionais'!M22)</f>
        <v>7.1021560180432354E-4</v>
      </c>
      <c r="BW22" s="7">
        <f>ABS('Participações regionais'!$J22-'Participações regionais'!N22)</f>
        <v>3.3212065564877744E-3</v>
      </c>
      <c r="BX22" s="7">
        <f>ABS('Participações regionais'!$J22-'Participações regionais'!O22)</f>
        <v>1.4208125905486764E-2</v>
      </c>
      <c r="BY22" s="7">
        <f>ABS('Participações regionais'!$J22-'Participações regionais'!P22)</f>
        <v>1.5770206181536E-2</v>
      </c>
      <c r="BZ22" s="7">
        <f>ABS('Participações regionais'!$J22-'Participações regionais'!Q22)</f>
        <v>4.4734992592601087E-4</v>
      </c>
      <c r="CA22" s="7">
        <f>ABS('Participações regionais'!$J22-'Participações regionais'!R22)</f>
        <v>1.5827091442778753E-2</v>
      </c>
      <c r="CB22" s="7">
        <f>ABS('Participações regionais'!$K22-'Participações regionais'!L22)</f>
        <v>1.1216226979533683E-2</v>
      </c>
      <c r="CC22" s="7">
        <f>ABS('Participações regionais'!$K22-'Participações regionais'!M22)</f>
        <v>9.6861573805733184E-3</v>
      </c>
      <c r="CD22" s="7">
        <f>ABS('Participações regionais'!$K22-'Participações regionais'!N22)</f>
        <v>1.3717579538865416E-2</v>
      </c>
      <c r="CE22" s="7">
        <f>ABS('Participações regionais'!$K22-'Participações regionais'!O22)</f>
        <v>3.811752923109122E-3</v>
      </c>
      <c r="CF22" s="7">
        <f>ABS('Participações regionais'!$K22-'Participações regionais'!P22)</f>
        <v>5.3738331991583579E-3</v>
      </c>
      <c r="CG22" s="7">
        <f>ABS('Participações regionais'!$K22-'Participações regionais'!Q22)</f>
        <v>9.9490230564516311E-3</v>
      </c>
      <c r="CH22" s="7">
        <f>ABS('Participações regionais'!$K22-'Participações regionais'!R22)</f>
        <v>5.4307184604011106E-3</v>
      </c>
      <c r="CI22" s="7">
        <f>ABS('Participações regionais'!$L22-'Participações regionais'!M22)</f>
        <v>1.5300695989603642E-3</v>
      </c>
      <c r="CJ22" s="7">
        <f>ABS('Participações regionais'!$L22-'Participações regionais'!N22)</f>
        <v>2.5013525593317338E-3</v>
      </c>
      <c r="CK22" s="7">
        <f>ABS('Participações regionais'!$L22-'Participações regionais'!O22)</f>
        <v>1.5027979902642805E-2</v>
      </c>
      <c r="CL22" s="7">
        <f>ABS('Participações regionais'!$L22-'Participações regionais'!P22)</f>
        <v>1.6590060178692041E-2</v>
      </c>
      <c r="CM22" s="7">
        <f>ABS('Participações regionais'!$L22-'Participações regionais'!Q22)</f>
        <v>1.2672039230820515E-3</v>
      </c>
      <c r="CN22" s="7">
        <f>ABS('Participações regionais'!$L22-'Participações regionais'!R22)</f>
        <v>1.6646945439934793E-2</v>
      </c>
      <c r="CO22" s="7">
        <f>ABS('Participações regionais'!$M22-'Participações regionais'!N22)</f>
        <v>4.031422158292098E-3</v>
      </c>
      <c r="CP22" s="7">
        <f>ABS('Participações regionais'!$M22-'Participações regionais'!O22)</f>
        <v>1.349791030368244E-2</v>
      </c>
      <c r="CQ22" s="7">
        <f>ABS('Participações regionais'!$M22-'Participações regionais'!P22)</f>
        <v>1.5059990579731676E-2</v>
      </c>
      <c r="CR22" s="7">
        <f>ABS('Participações regionais'!$M22-'Participações regionais'!Q22)</f>
        <v>2.6286567587831267E-4</v>
      </c>
      <c r="CS22" s="7">
        <f>ABS('Participações regionais'!$M22-'Participações regionais'!R22)</f>
        <v>1.5116875840974429E-2</v>
      </c>
      <c r="CT22" s="7">
        <f>ABS('Participações regionais'!$N22-'Participações regionais'!O22)</f>
        <v>1.7529332461974537E-2</v>
      </c>
      <c r="CU22" s="7">
        <f>ABS('Participações regionais'!$N22-'Participações regionais'!P22)</f>
        <v>1.9091412738023776E-2</v>
      </c>
      <c r="CV22" s="7">
        <f>ABS('Participações regionais'!$N22-'Participações regionais'!Q22)</f>
        <v>3.7685564824137853E-3</v>
      </c>
      <c r="CW22" s="7">
        <f>ABS('Participações regionais'!$N22-'Participações regionais'!R22)</f>
        <v>1.9148297999266525E-2</v>
      </c>
      <c r="CX22" s="7">
        <f>ABS('Participações regionais'!$O22-'Participações regionais'!P22)</f>
        <v>1.562080276049236E-3</v>
      </c>
      <c r="CY22" s="7">
        <f>ABS('Participações regionais'!$O22-'Participações regionais'!Q22)</f>
        <v>1.3760775979560753E-2</v>
      </c>
      <c r="CZ22" s="7">
        <f>ABS('Participações regionais'!$O22-'Participações regionais'!R22)</f>
        <v>1.6189655372919887E-3</v>
      </c>
      <c r="DA22" s="7">
        <f>ABS('Participações regionais'!$P22-'Participações regionais'!Q22)</f>
        <v>1.5322856255609989E-2</v>
      </c>
      <c r="DB22" s="7">
        <f>ABS('Participações regionais'!$P22-'Participações regionais'!R22)</f>
        <v>5.6885261242752699E-5</v>
      </c>
      <c r="DC22" s="7">
        <f>+ABS('Participações regionais'!Q22-'Participações regionais'!R22)</f>
        <v>1.5379741516852742E-2</v>
      </c>
    </row>
    <row r="23" spans="1:107" x14ac:dyDescent="0.35">
      <c r="A23" s="2" t="s">
        <v>17</v>
      </c>
      <c r="B23" s="6" t="s">
        <v>44</v>
      </c>
      <c r="C23" s="8" t="s">
        <v>62</v>
      </c>
      <c r="D23" s="7">
        <f>ABS('Participações regionais'!$D23-'Participações regionais'!E23)</f>
        <v>7.2756295953836127E-3</v>
      </c>
      <c r="E23" s="7">
        <f>ABS('Participações regionais'!$D23-'Participações regionais'!F23)</f>
        <v>7.2756295953836127E-3</v>
      </c>
      <c r="F23" s="7">
        <f>ABS('Participações regionais'!$D23-'Participações regionais'!G23)</f>
        <v>7.2756295953836127E-3</v>
      </c>
      <c r="G23" s="7">
        <f>ABS('Participações regionais'!$D23-'Participações regionais'!H23)</f>
        <v>0.10110180357086943</v>
      </c>
      <c r="H23" s="7">
        <f>ABS('Participações regionais'!$D23-'Participações regionais'!I23)</f>
        <v>8.2505172917461886E-3</v>
      </c>
      <c r="I23" s="7">
        <f>ABS('Participações regionais'!$D23-'Participações regionais'!J23)</f>
        <v>5.3982465313415946E-3</v>
      </c>
      <c r="J23" s="7">
        <f>ABS('Participações regionais'!$D23-'Participações regionais'!K23)</f>
        <v>3.0350382393761408E-3</v>
      </c>
      <c r="K23" s="7">
        <f>ABS('Participações regionais'!$D23-'Participações regionais'!L23)</f>
        <v>2.488064670194955E-3</v>
      </c>
      <c r="L23" s="7">
        <f>ABS('Participações regionais'!$D23-'Participações regionais'!M23)</f>
        <v>3.0582043247030458E-3</v>
      </c>
      <c r="M23" s="7">
        <f>ABS('Participações regionais'!$D23-'Participações regionais'!N23)</f>
        <v>4.9507674941374705E-3</v>
      </c>
      <c r="N23" s="7">
        <f>ABS('Participações regionais'!$D23-'Participações regionais'!O23)</f>
        <v>4.9194923558358965E-3</v>
      </c>
      <c r="O23" s="7">
        <f>ABS('Participações regionais'!$D23-'Participações regionais'!P23)</f>
        <v>1.2933072431500232E-2</v>
      </c>
      <c r="P23" s="7">
        <f>ABS('Participações regionais'!$D23-'Participações regionais'!Q23)</f>
        <v>5.9157295194341483E-3</v>
      </c>
      <c r="Q23" s="7">
        <f>ABS('Participações regionais'!$D23-'Participações regionais'!R23)</f>
        <v>4.0334924079801701E-3</v>
      </c>
      <c r="R23" s="7">
        <f>ABS('Participações regionais'!$E23-'Participações regionais'!F23)</f>
        <v>0</v>
      </c>
      <c r="S23" s="7">
        <f>ABS('Participações regionais'!$E23-'Participações regionais'!G23)</f>
        <v>0</v>
      </c>
      <c r="T23" s="7">
        <f>ABS('Participações regionais'!$E23-'Participações regionais'!H23)</f>
        <v>0.10837743316625303</v>
      </c>
      <c r="U23" s="7">
        <f>ABS('Participações regionais'!$E23-'Participações regionais'!I23)</f>
        <v>1.5526146887129801E-2</v>
      </c>
      <c r="V23" s="7">
        <f>ABS('Participações regionais'!$E23-'Participações regionais'!J23)</f>
        <v>1.2673876126725207E-2</v>
      </c>
      <c r="W23" s="7">
        <f>ABS('Participações regionais'!$E23-'Participações regionais'!K23)</f>
        <v>1.0310667834759753E-2</v>
      </c>
      <c r="X23" s="7">
        <f>ABS('Participações regionais'!$E23-'Participações regionais'!L23)</f>
        <v>9.7636942655785677E-3</v>
      </c>
      <c r="Y23" s="7">
        <f>ABS('Participações regionais'!$E23-'Participações regionais'!M23)</f>
        <v>1.0333833920086659E-2</v>
      </c>
      <c r="Z23" s="7">
        <f>ABS('Participações regionais'!$E23-'Participações regionais'!N23)</f>
        <v>1.2226397089521083E-2</v>
      </c>
      <c r="AA23" s="7">
        <f>ABS('Participações regionais'!$E23-'Participações regionais'!O23)</f>
        <v>1.2195121951219509E-2</v>
      </c>
      <c r="AB23" s="7">
        <f>ABS('Participações regionais'!$E23-'Participações regionais'!P23)</f>
        <v>2.0208702026883844E-2</v>
      </c>
      <c r="AC23" s="7">
        <f>ABS('Participações regionais'!$E23-'Participações regionais'!Q23)</f>
        <v>1.3191359114817761E-2</v>
      </c>
      <c r="AD23" s="7">
        <f>ABS('Participações regionais'!$F23-'Participações regionais'!G23)</f>
        <v>0</v>
      </c>
      <c r="AE23" s="7">
        <f>ABS('Participações regionais'!$F23-'Participações regionais'!H23)</f>
        <v>0.10837743316625303</v>
      </c>
      <c r="AF23" s="7">
        <f>ABS('Participações regionais'!$F23-'Participações regionais'!I23)</f>
        <v>1.5526146887129801E-2</v>
      </c>
      <c r="AG23" s="7">
        <f>ABS('Participações regionais'!$F23-'Participações regionais'!J23)</f>
        <v>1.2673876126725207E-2</v>
      </c>
      <c r="AH23" s="7">
        <f>ABS('Participações regionais'!$F23-'Participações regionais'!K23)</f>
        <v>1.0310667834759753E-2</v>
      </c>
      <c r="AI23" s="7">
        <f>ABS('Participações regionais'!$F23-'Participações regionais'!L23)</f>
        <v>9.7636942655785677E-3</v>
      </c>
      <c r="AJ23" s="7">
        <f>ABS('Participações regionais'!$F23-'Participações regionais'!M23)</f>
        <v>1.0333833920086659E-2</v>
      </c>
      <c r="AK23" s="7">
        <f>ABS('Participações regionais'!$F23-'Participações regionais'!N23)</f>
        <v>1.2226397089521083E-2</v>
      </c>
      <c r="AL23" s="7">
        <f>ABS('Participações regionais'!$F23-'Participações regionais'!O23)</f>
        <v>1.2195121951219509E-2</v>
      </c>
      <c r="AM23" s="7">
        <f>ABS('Participações regionais'!$F23-'Participações regionais'!P23)</f>
        <v>2.0208702026883844E-2</v>
      </c>
      <c r="AN23" s="7">
        <f>ABS('Participações regionais'!$F23-'Participações regionais'!Q23)</f>
        <v>1.3191359114817761E-2</v>
      </c>
      <c r="AO23" s="7">
        <f>ABS('Participações regionais'!$F23-'Participações regionais'!R23)</f>
        <v>1.1309122003363783E-2</v>
      </c>
      <c r="AP23" s="7">
        <f>ABS('Participações regionais'!$G23-'Participações regionais'!H23)</f>
        <v>0.10837743316625303</v>
      </c>
      <c r="AQ23" s="7">
        <f>ABS('Participações regionais'!$G23-'Participações regionais'!I23)</f>
        <v>1.5526146887129801E-2</v>
      </c>
      <c r="AR23" s="7">
        <f>ABS('Participações regionais'!$G23-'Participações regionais'!J23)</f>
        <v>1.2673876126725207E-2</v>
      </c>
      <c r="AS23" s="7">
        <f>ABS('Participações regionais'!$G23-'Participações regionais'!K23)</f>
        <v>1.0310667834759753E-2</v>
      </c>
      <c r="AT23" s="7">
        <f>ABS('Participações regionais'!$G23-'Participações regionais'!L23)</f>
        <v>9.7636942655785677E-3</v>
      </c>
      <c r="AU23" s="7">
        <f>ABS('Participações regionais'!$G23-'Participações regionais'!M23)</f>
        <v>1.0333833920086659E-2</v>
      </c>
      <c r="AV23" s="7">
        <f>ABS('Participações regionais'!$G23-'Participações regionais'!N23)</f>
        <v>1.2226397089521083E-2</v>
      </c>
      <c r="AW23" s="7">
        <f>ABS('Participações regionais'!$G23-'Participações regionais'!O23)</f>
        <v>1.2195121951219509E-2</v>
      </c>
      <c r="AX23" s="7">
        <f>ABS('Participações regionais'!$G23-'Participações regionais'!P23)</f>
        <v>2.0208702026883844E-2</v>
      </c>
      <c r="AY23" s="7">
        <f>ABS('Participações regionais'!$G23-'Participações regionais'!Q23)</f>
        <v>1.3191359114817761E-2</v>
      </c>
      <c r="AZ23" s="7">
        <f>ABS('Participações regionais'!$G23-'Participações regionais'!R23)</f>
        <v>1.1309122003363783E-2</v>
      </c>
      <c r="BA23" s="7">
        <f>ABS('Participações regionais'!$H23-'Participações regionais'!I23)</f>
        <v>9.285128627912323E-2</v>
      </c>
      <c r="BB23" s="7">
        <f>ABS('Participações regionais'!$H23-'Participações regionais'!J23)</f>
        <v>9.570355703952782E-2</v>
      </c>
      <c r="BC23" s="7">
        <f>ABS('Participações regionais'!$H23-'Participações regionais'!K23)</f>
        <v>9.8066765331493277E-2</v>
      </c>
      <c r="BD23" s="7">
        <f>ABS('Participações regionais'!$H23-'Participações regionais'!L23)</f>
        <v>9.8613738900674472E-2</v>
      </c>
      <c r="BE23" s="7">
        <f>ABS('Participações regionais'!$H23-'Participações regionais'!M23)</f>
        <v>9.8043599246166374E-2</v>
      </c>
      <c r="BF23" s="7">
        <f>ABS('Participações regionais'!$H23-'Participações regionais'!N23)</f>
        <v>9.6151036076731949E-2</v>
      </c>
      <c r="BG23" s="7">
        <f>ABS('Participações regionais'!$H23-'Participações regionais'!O23)</f>
        <v>9.6182311215033525E-2</v>
      </c>
      <c r="BH23" s="7">
        <f>ABS('Participações regionais'!$H23-'Participações regionais'!P23)</f>
        <v>8.8168731139369183E-2</v>
      </c>
      <c r="BI23" s="7">
        <f>ABS('Participações regionais'!$H23-'Participações regionais'!Q23)</f>
        <v>9.5186074051435268E-2</v>
      </c>
      <c r="BJ23" s="7">
        <f>ABS('Participações regionais'!$H23-'Participações regionais'!R23)</f>
        <v>9.7068311162889248E-2</v>
      </c>
      <c r="BK23" s="7">
        <f>ABS('Participações regionais'!$I23-'Participações regionais'!J23)</f>
        <v>2.852270760404594E-3</v>
      </c>
      <c r="BL23" s="7">
        <f>ABS('Participações regionais'!$I23-'Participações regionais'!K23)</f>
        <v>5.2154790523700478E-3</v>
      </c>
      <c r="BM23" s="7">
        <f>ABS('Participações regionais'!$I23-'Participações regionais'!L23)</f>
        <v>5.7624526215512336E-3</v>
      </c>
      <c r="BN23" s="7">
        <f>ABS('Participações regionais'!$I23-'Participações regionais'!M23)</f>
        <v>5.1923129670431428E-3</v>
      </c>
      <c r="BO23" s="7">
        <f>ABS('Participações regionais'!$I23-'Participações regionais'!N23)</f>
        <v>3.299749797608718E-3</v>
      </c>
      <c r="BP23" s="7">
        <f>ABS('Participações regionais'!$I23-'Participações regionais'!O23)</f>
        <v>3.3310249359102921E-3</v>
      </c>
      <c r="BQ23" s="7">
        <f>ABS('Participações regionais'!$I23-'Participações regionais'!P23)</f>
        <v>4.6825551397540431E-3</v>
      </c>
      <c r="BR23" s="7">
        <f>ABS('Participações regionais'!$I23-'Participações regionais'!Q23)</f>
        <v>2.3347877723120403E-3</v>
      </c>
      <c r="BS23" s="7">
        <f>ABS('Participações regionais'!$I23-'Participações regionais'!R23)</f>
        <v>4.2170248837660185E-3</v>
      </c>
      <c r="BT23" s="7">
        <f>ABS('Participações regionais'!$J23-'Participações regionais'!K23)</f>
        <v>2.3632082919654539E-3</v>
      </c>
      <c r="BU23" s="7">
        <f>ABS('Participações regionais'!$J23-'Participações regionais'!L23)</f>
        <v>2.9101818611466396E-3</v>
      </c>
      <c r="BV23" s="7">
        <f>ABS('Participações regionais'!$J23-'Participações regionais'!M23)</f>
        <v>2.3400422066385488E-3</v>
      </c>
      <c r="BW23" s="7">
        <f>ABS('Participações regionais'!$J23-'Participações regionais'!N23)</f>
        <v>4.4747903720412409E-4</v>
      </c>
      <c r="BX23" s="7">
        <f>ABS('Participações regionais'!$J23-'Participações regionais'!O23)</f>
        <v>4.7875417550569815E-4</v>
      </c>
      <c r="BY23" s="7">
        <f>ABS('Participações regionais'!$J23-'Participações regionais'!P23)</f>
        <v>7.5348259001586371E-3</v>
      </c>
      <c r="BZ23" s="7">
        <f>ABS('Participações regionais'!$J23-'Participações regionais'!Q23)</f>
        <v>5.1748298809255362E-4</v>
      </c>
      <c r="CA23" s="7">
        <f>ABS('Participações regionais'!$J23-'Participações regionais'!R23)</f>
        <v>1.3647541233614245E-3</v>
      </c>
      <c r="CB23" s="7">
        <f>ABS('Participações regionais'!$K23-'Participações regionais'!L23)</f>
        <v>5.4697356918118577E-4</v>
      </c>
      <c r="CC23" s="7">
        <f>ABS('Participações regionais'!$K23-'Participações regionais'!M23)</f>
        <v>2.3166085326905075E-5</v>
      </c>
      <c r="CD23" s="7">
        <f>ABS('Participações regionais'!$K23-'Participações regionais'!N23)</f>
        <v>1.9157292547613298E-3</v>
      </c>
      <c r="CE23" s="7">
        <f>ABS('Participações regionais'!$K23-'Participações regionais'!O23)</f>
        <v>1.8844541164597557E-3</v>
      </c>
      <c r="CF23" s="7">
        <f>ABS('Participações regionais'!$K23-'Participações regionais'!P23)</f>
        <v>9.8980341921240909E-3</v>
      </c>
      <c r="CG23" s="7">
        <f>ABS('Participações regionais'!$K23-'Participações regionais'!Q23)</f>
        <v>2.8806912800580075E-3</v>
      </c>
      <c r="CH23" s="7">
        <f>ABS('Participações regionais'!$K23-'Participações regionais'!R23)</f>
        <v>9.9845416860402936E-4</v>
      </c>
      <c r="CI23" s="7">
        <f>ABS('Participações regionais'!$L23-'Participações regionais'!M23)</f>
        <v>5.7013965450809084E-4</v>
      </c>
      <c r="CJ23" s="7">
        <f>ABS('Participações regionais'!$L23-'Participações regionais'!N23)</f>
        <v>2.4627028239425156E-3</v>
      </c>
      <c r="CK23" s="7">
        <f>ABS('Participações regionais'!$L23-'Participações regionais'!O23)</f>
        <v>2.4314276856409415E-3</v>
      </c>
      <c r="CL23" s="7">
        <f>ABS('Participações regionais'!$L23-'Participações regionais'!P23)</f>
        <v>1.0445007761305277E-2</v>
      </c>
      <c r="CM23" s="7">
        <f>ABS('Participações regionais'!$L23-'Participações regionais'!Q23)</f>
        <v>3.4276648492391933E-3</v>
      </c>
      <c r="CN23" s="7">
        <f>ABS('Participações regionais'!$L23-'Participações regionais'!R23)</f>
        <v>1.5454277377852151E-3</v>
      </c>
      <c r="CO23" s="7">
        <f>ABS('Participações regionais'!$M23-'Participações regionais'!N23)</f>
        <v>1.8925631694344247E-3</v>
      </c>
      <c r="CP23" s="7">
        <f>ABS('Participações regionais'!$M23-'Participações regionais'!O23)</f>
        <v>1.8612880311328506E-3</v>
      </c>
      <c r="CQ23" s="7">
        <f>ABS('Participações regionais'!$M23-'Participações regionais'!P23)</f>
        <v>9.8748681067971859E-3</v>
      </c>
      <c r="CR23" s="7">
        <f>ABS('Participações regionais'!$M23-'Participações regionais'!Q23)</f>
        <v>2.8575251947311024E-3</v>
      </c>
      <c r="CS23" s="7">
        <f>ABS('Participações regionais'!$M23-'Participações regionais'!R23)</f>
        <v>9.7528808327712428E-4</v>
      </c>
      <c r="CT23" s="7">
        <f>ABS('Participações regionais'!$N23-'Participações regionais'!O23)</f>
        <v>3.1275138301574065E-5</v>
      </c>
      <c r="CU23" s="7">
        <f>ABS('Participações regionais'!$N23-'Participações regionais'!P23)</f>
        <v>7.9823049373627612E-3</v>
      </c>
      <c r="CV23" s="7">
        <f>ABS('Participações regionais'!$N23-'Participações regionais'!Q23)</f>
        <v>9.6496202529667771E-4</v>
      </c>
      <c r="CW23" s="7">
        <f>ABS('Participações regionais'!$N23-'Participações regionais'!R23)</f>
        <v>9.1727508615730043E-4</v>
      </c>
      <c r="CX23" s="7">
        <f>ABS('Participações regionais'!$O23-'Participações regionais'!P23)</f>
        <v>8.0135800756643352E-3</v>
      </c>
      <c r="CY23" s="7">
        <f>ABS('Participações regionais'!$O23-'Participações regionais'!Q23)</f>
        <v>9.9623716359825178E-4</v>
      </c>
      <c r="CZ23" s="7">
        <f>ABS('Participações regionais'!$O23-'Participações regionais'!R23)</f>
        <v>8.8599994785572636E-4</v>
      </c>
      <c r="DA23" s="7">
        <f>ABS('Participações regionais'!$P23-'Participações regionais'!Q23)</f>
        <v>7.0173429120660834E-3</v>
      </c>
      <c r="DB23" s="7">
        <f>ABS('Participações regionais'!$P23-'Participações regionais'!R23)</f>
        <v>8.8995800235200616E-3</v>
      </c>
      <c r="DC23" s="7">
        <f>+ABS('Participações regionais'!Q23-'Participações regionais'!R23)</f>
        <v>1.8822371114539781E-3</v>
      </c>
    </row>
    <row r="24" spans="1:107" x14ac:dyDescent="0.35">
      <c r="A24" s="2" t="s">
        <v>6</v>
      </c>
      <c r="B24" s="6" t="s">
        <v>45</v>
      </c>
      <c r="C24" s="8" t="s">
        <v>63</v>
      </c>
      <c r="D24" s="7">
        <f>ABS('Participações regionais'!$D24-'Participações regionais'!E24)</f>
        <v>2.654717930877909E-2</v>
      </c>
      <c r="E24" s="7">
        <f>ABS('Participações regionais'!$D24-'Participações regionais'!F24)</f>
        <v>1.4184231891343276E-2</v>
      </c>
      <c r="F24" s="7">
        <f>ABS('Participações regionais'!$D24-'Participações regionais'!G24)</f>
        <v>1.4184231891343276E-2</v>
      </c>
      <c r="G24" s="7">
        <f>ABS('Participações regionais'!$D24-'Participações regionais'!H24)</f>
        <v>1.2164186383482808E-2</v>
      </c>
      <c r="H24" s="7">
        <f>ABS('Participações regionais'!$D24-'Participações regionais'!I24)</f>
        <v>1.2400373915402666E-3</v>
      </c>
      <c r="I24" s="7">
        <f>ABS('Participações regionais'!$D24-'Participações regionais'!J24)</f>
        <v>1.0320999132411631E-3</v>
      </c>
      <c r="J24" s="7">
        <f>ABS('Participações regionais'!$D24-'Participações regionais'!K24)</f>
        <v>3.5348417209845953E-3</v>
      </c>
      <c r="K24" s="7">
        <f>ABS('Participações regionais'!$D24-'Participações regionais'!L24)</f>
        <v>5.3725738578912167E-3</v>
      </c>
      <c r="L24" s="7">
        <f>ABS('Participações regionais'!$D24-'Participações regionais'!M24)</f>
        <v>2.0470547082516184E-3</v>
      </c>
      <c r="M24" s="7">
        <f>ABS('Participações regionais'!$D24-'Participações regionais'!N24)</f>
        <v>5.2423477481708877E-3</v>
      </c>
      <c r="N24" s="7">
        <f>ABS('Participações regionais'!$D24-'Participações regionais'!O24)</f>
        <v>4.662774760541423E-3</v>
      </c>
      <c r="O24" s="7">
        <f>ABS('Participações regionais'!$D24-'Participações regionais'!P24)</f>
        <v>5.9442882371768535E-3</v>
      </c>
      <c r="P24" s="7">
        <f>ABS('Participações regionais'!$D24-'Participações regionais'!Q24)</f>
        <v>6.268527183143531E-4</v>
      </c>
      <c r="Q24" s="7">
        <f>ABS('Participações regionais'!$D24-'Participações regionais'!R24)</f>
        <v>1.1440668527128682E-4</v>
      </c>
      <c r="R24" s="7">
        <f>ABS('Participações regionais'!$E24-'Participações regionais'!F24)</f>
        <v>4.0731411200122365E-2</v>
      </c>
      <c r="S24" s="7">
        <f>ABS('Participações regionais'!$E24-'Participações regionais'!G24)</f>
        <v>4.0731411200122365E-2</v>
      </c>
      <c r="T24" s="7">
        <f>ABS('Participações regionais'!$E24-'Participações regionais'!H24)</f>
        <v>3.8711365692261898E-2</v>
      </c>
      <c r="U24" s="7">
        <f>ABS('Participações regionais'!$E24-'Participações regionais'!I24)</f>
        <v>2.5307141917238825E-2</v>
      </c>
      <c r="V24" s="7">
        <f>ABS('Participações regionais'!$E24-'Participações regionais'!J24)</f>
        <v>2.5515079395537925E-2</v>
      </c>
      <c r="W24" s="7">
        <f>ABS('Participações regionais'!$E24-'Participações regionais'!K24)</f>
        <v>2.3012337587794494E-2</v>
      </c>
      <c r="X24" s="7">
        <f>ABS('Participações regionais'!$E24-'Participações regionais'!L24)</f>
        <v>3.1919753166670305E-2</v>
      </c>
      <c r="Y24" s="7">
        <f>ABS('Participações regionais'!$E24-'Participações regionais'!M24)</f>
        <v>2.8594234017030706E-2</v>
      </c>
      <c r="Z24" s="7">
        <f>ABS('Participações regionais'!$E24-'Participações regionais'!N24)</f>
        <v>3.1789527056949977E-2</v>
      </c>
      <c r="AA24" s="7">
        <f>ABS('Participações regionais'!$E24-'Participações regionais'!O24)</f>
        <v>2.1884404548237667E-2</v>
      </c>
      <c r="AB24" s="7">
        <f>ABS('Participações regionais'!$E24-'Participações regionais'!P24)</f>
        <v>2.0602891071602236E-2</v>
      </c>
      <c r="AC24" s="7">
        <f>ABS('Participações regionais'!$E24-'Participações regionais'!Q24)</f>
        <v>2.5920326590464737E-2</v>
      </c>
      <c r="AD24" s="7">
        <f>ABS('Participações regionais'!$F24-'Participações regionais'!G24)</f>
        <v>0</v>
      </c>
      <c r="AE24" s="7">
        <f>ABS('Participações regionais'!$F24-'Participações regionais'!H24)</f>
        <v>2.0200455078604679E-3</v>
      </c>
      <c r="AF24" s="7">
        <f>ABS('Participações regionais'!$F24-'Participações regionais'!I24)</f>
        <v>1.5424269282883542E-2</v>
      </c>
      <c r="AG24" s="7">
        <f>ABS('Participações regionais'!$F24-'Participações regionais'!J24)</f>
        <v>1.5216331804584439E-2</v>
      </c>
      <c r="AH24" s="7">
        <f>ABS('Participações regionais'!$F24-'Participações regionais'!K24)</f>
        <v>1.7719073612327871E-2</v>
      </c>
      <c r="AI24" s="7">
        <f>ABS('Participações regionais'!$F24-'Participações regionais'!L24)</f>
        <v>8.8116580334520588E-3</v>
      </c>
      <c r="AJ24" s="7">
        <f>ABS('Participações regionais'!$F24-'Participações regionais'!M24)</f>
        <v>1.2137177183091657E-2</v>
      </c>
      <c r="AK24" s="7">
        <f>ABS('Participações regionais'!$F24-'Participações regionais'!N24)</f>
        <v>8.9418841431723878E-3</v>
      </c>
      <c r="AL24" s="7">
        <f>ABS('Participações regionais'!$F24-'Participações regionais'!O24)</f>
        <v>1.8847006651884698E-2</v>
      </c>
      <c r="AM24" s="7">
        <f>ABS('Participações regionais'!$F24-'Participações regionais'!P24)</f>
        <v>2.0128520128520129E-2</v>
      </c>
      <c r="AN24" s="7">
        <f>ABS('Participações regionais'!$F24-'Participações regionais'!Q24)</f>
        <v>1.4811084609657629E-2</v>
      </c>
      <c r="AO24" s="7">
        <f>ABS('Participações regionais'!$F24-'Participações regionais'!R24)</f>
        <v>1.4298638576614562E-2</v>
      </c>
      <c r="AP24" s="7">
        <f>ABS('Participações regionais'!$G24-'Participações regionais'!H24)</f>
        <v>2.0200455078604679E-3</v>
      </c>
      <c r="AQ24" s="7">
        <f>ABS('Participações regionais'!$G24-'Participações regionais'!I24)</f>
        <v>1.5424269282883542E-2</v>
      </c>
      <c r="AR24" s="7">
        <f>ABS('Participações regionais'!$G24-'Participações regionais'!J24)</f>
        <v>1.5216331804584439E-2</v>
      </c>
      <c r="AS24" s="7">
        <f>ABS('Participações regionais'!$G24-'Participações regionais'!K24)</f>
        <v>1.7719073612327871E-2</v>
      </c>
      <c r="AT24" s="7">
        <f>ABS('Participações regionais'!$G24-'Participações regionais'!L24)</f>
        <v>8.8116580334520588E-3</v>
      </c>
      <c r="AU24" s="7">
        <f>ABS('Participações regionais'!$G24-'Participações regionais'!M24)</f>
        <v>1.2137177183091657E-2</v>
      </c>
      <c r="AV24" s="7">
        <f>ABS('Participações regionais'!$G24-'Participações regionais'!N24)</f>
        <v>8.9418841431723878E-3</v>
      </c>
      <c r="AW24" s="7">
        <f>ABS('Participações regionais'!$G24-'Participações regionais'!O24)</f>
        <v>1.8847006651884698E-2</v>
      </c>
      <c r="AX24" s="7">
        <f>ABS('Participações regionais'!$G24-'Participações regionais'!P24)</f>
        <v>2.0128520128520129E-2</v>
      </c>
      <c r="AY24" s="7">
        <f>ABS('Participações regionais'!$G24-'Participações regionais'!Q24)</f>
        <v>1.4811084609657629E-2</v>
      </c>
      <c r="AZ24" s="7">
        <f>ABS('Participações regionais'!$G24-'Participações regionais'!R24)</f>
        <v>1.4298638576614562E-2</v>
      </c>
      <c r="BA24" s="7">
        <f>ABS('Participações regionais'!$H24-'Participações regionais'!I24)</f>
        <v>1.3404223775023073E-2</v>
      </c>
      <c r="BB24" s="7">
        <f>ABS('Participações regionais'!$H24-'Participações regionais'!J24)</f>
        <v>1.319628629672397E-2</v>
      </c>
      <c r="BC24" s="7">
        <f>ABS('Participações regionais'!$H24-'Participações regionais'!K24)</f>
        <v>1.5699028104467404E-2</v>
      </c>
      <c r="BD24" s="7">
        <f>ABS('Participações regionais'!$H24-'Participações regionais'!L24)</f>
        <v>6.7916125255915909E-3</v>
      </c>
      <c r="BE24" s="7">
        <f>ABS('Participações regionais'!$H24-'Participações regionais'!M24)</f>
        <v>1.0117131675231188E-2</v>
      </c>
      <c r="BF24" s="7">
        <f>ABS('Participações regionais'!$H24-'Participações regionais'!N24)</f>
        <v>6.9218386353119199E-3</v>
      </c>
      <c r="BG24" s="7">
        <f>ABS('Participações regionais'!$H24-'Participações regionais'!O24)</f>
        <v>1.6826961144024231E-2</v>
      </c>
      <c r="BH24" s="7">
        <f>ABS('Participações regionais'!$H24-'Participações regionais'!P24)</f>
        <v>1.8108474620659662E-2</v>
      </c>
      <c r="BI24" s="7">
        <f>ABS('Participações regionais'!$H24-'Participações regionais'!Q24)</f>
        <v>1.2791039101797162E-2</v>
      </c>
      <c r="BJ24" s="7">
        <f>ABS('Participações regionais'!$H24-'Participações regionais'!R24)</f>
        <v>1.2278593068754094E-2</v>
      </c>
      <c r="BK24" s="7">
        <f>ABS('Participações regionais'!$I24-'Participações regionais'!J24)</f>
        <v>2.079374782991035E-4</v>
      </c>
      <c r="BL24" s="7">
        <f>ABS('Participações regionais'!$I24-'Participações regionais'!K24)</f>
        <v>2.2948043294443287E-3</v>
      </c>
      <c r="BM24" s="7">
        <f>ABS('Participações regionais'!$I24-'Participações regionais'!L24)</f>
        <v>6.6126112494314833E-3</v>
      </c>
      <c r="BN24" s="7">
        <f>ABS('Participações regionais'!$I24-'Participações regionais'!M24)</f>
        <v>3.287092099791885E-3</v>
      </c>
      <c r="BO24" s="7">
        <f>ABS('Participações regionais'!$I24-'Participações regionais'!N24)</f>
        <v>6.4823851397111543E-3</v>
      </c>
      <c r="BP24" s="7">
        <f>ABS('Participações regionais'!$I24-'Participações regionais'!O24)</f>
        <v>3.4227373690011564E-3</v>
      </c>
      <c r="BQ24" s="7">
        <f>ABS('Participações regionais'!$I24-'Participações regionais'!P24)</f>
        <v>4.7042508456365869E-3</v>
      </c>
      <c r="BR24" s="7">
        <f>ABS('Participações regionais'!$I24-'Participações regionais'!Q24)</f>
        <v>6.1318467322591351E-4</v>
      </c>
      <c r="BS24" s="7">
        <f>ABS('Participações regionais'!$I24-'Participações regionais'!R24)</f>
        <v>1.1256307062689798E-3</v>
      </c>
      <c r="BT24" s="7">
        <f>ABS('Participações regionais'!$J24-'Participações regionais'!K24)</f>
        <v>2.5027418077434322E-3</v>
      </c>
      <c r="BU24" s="7">
        <f>ABS('Participações regionais'!$J24-'Participações regionais'!L24)</f>
        <v>6.4046737711323798E-3</v>
      </c>
      <c r="BV24" s="7">
        <f>ABS('Participações regionais'!$J24-'Participações regionais'!M24)</f>
        <v>3.0791546214927815E-3</v>
      </c>
      <c r="BW24" s="7">
        <f>ABS('Participações regionais'!$J24-'Participações regionais'!N24)</f>
        <v>6.2744476614120508E-3</v>
      </c>
      <c r="BX24" s="7">
        <f>ABS('Participações regionais'!$J24-'Participações regionais'!O24)</f>
        <v>3.6306748473002599E-3</v>
      </c>
      <c r="BY24" s="7">
        <f>ABS('Participações regionais'!$J24-'Participações regionais'!P24)</f>
        <v>4.9121883239356904E-3</v>
      </c>
      <c r="BZ24" s="7">
        <f>ABS('Participações regionais'!$J24-'Participações regionais'!Q24)</f>
        <v>4.0524719492681001E-4</v>
      </c>
      <c r="CA24" s="7">
        <f>ABS('Participações regionais'!$J24-'Participações regionais'!R24)</f>
        <v>9.1769322796987629E-4</v>
      </c>
      <c r="CB24" s="7">
        <f>ABS('Participações regionais'!$K24-'Participações regionais'!L24)</f>
        <v>8.907415578875812E-3</v>
      </c>
      <c r="CC24" s="7">
        <f>ABS('Participações regionais'!$K24-'Participações regionais'!M24)</f>
        <v>5.5818964292362137E-3</v>
      </c>
      <c r="CD24" s="7">
        <f>ABS('Participações regionais'!$K24-'Participações regionais'!N24)</f>
        <v>8.777189469155483E-3</v>
      </c>
      <c r="CE24" s="7">
        <f>ABS('Participações regionais'!$K24-'Participações regionais'!O24)</f>
        <v>1.1279330395568277E-3</v>
      </c>
      <c r="CF24" s="7">
        <f>ABS('Participações regionais'!$K24-'Participações regionais'!P24)</f>
        <v>2.4094465161922582E-3</v>
      </c>
      <c r="CG24" s="7">
        <f>ABS('Participações regionais'!$K24-'Participações regionais'!Q24)</f>
        <v>2.9079890026702422E-3</v>
      </c>
      <c r="CH24" s="7">
        <f>ABS('Participações regionais'!$K24-'Participações regionais'!R24)</f>
        <v>3.4204350357133085E-3</v>
      </c>
      <c r="CI24" s="7">
        <f>ABS('Participações regionais'!$L24-'Participações regionais'!M24)</f>
        <v>3.3255191496395983E-3</v>
      </c>
      <c r="CJ24" s="7">
        <f>ABS('Participações regionais'!$L24-'Participações regionais'!N24)</f>
        <v>1.3022610972032896E-4</v>
      </c>
      <c r="CK24" s="7">
        <f>ABS('Participações regionais'!$L24-'Participações regionais'!O24)</f>
        <v>1.003534861843264E-2</v>
      </c>
      <c r="CL24" s="7">
        <f>ABS('Participações regionais'!$L24-'Participações regionais'!P24)</f>
        <v>1.131686209506807E-2</v>
      </c>
      <c r="CM24" s="7">
        <f>ABS('Participações regionais'!$L24-'Participações regionais'!Q24)</f>
        <v>5.9994265762055698E-3</v>
      </c>
      <c r="CN24" s="7">
        <f>ABS('Participações regionais'!$L24-'Participações regionais'!R24)</f>
        <v>5.4869805431625035E-3</v>
      </c>
      <c r="CO24" s="7">
        <f>ABS('Participações regionais'!$M24-'Participações regionais'!N24)</f>
        <v>3.1952930399192694E-3</v>
      </c>
      <c r="CP24" s="7">
        <f>ABS('Participações regionais'!$M24-'Participações regionais'!O24)</f>
        <v>6.7098294687930413E-3</v>
      </c>
      <c r="CQ24" s="7">
        <f>ABS('Participações regionais'!$M24-'Participações regionais'!P24)</f>
        <v>7.9913429454284719E-3</v>
      </c>
      <c r="CR24" s="7">
        <f>ABS('Participações regionais'!$M24-'Participações regionais'!Q24)</f>
        <v>2.6739074265659715E-3</v>
      </c>
      <c r="CS24" s="7">
        <f>ABS('Participações regionais'!$M24-'Participações regionais'!R24)</f>
        <v>2.1614613935229052E-3</v>
      </c>
      <c r="CT24" s="7">
        <f>ABS('Participações regionais'!$N24-'Participações regionais'!O24)</f>
        <v>9.9051225087123107E-3</v>
      </c>
      <c r="CU24" s="7">
        <f>ABS('Participações regionais'!$N24-'Participações regionais'!P24)</f>
        <v>1.1186635985347741E-2</v>
      </c>
      <c r="CV24" s="7">
        <f>ABS('Participações regionais'!$N24-'Participações regionais'!Q24)</f>
        <v>5.8692004664852408E-3</v>
      </c>
      <c r="CW24" s="7">
        <f>ABS('Participações regionais'!$N24-'Participações regionais'!R24)</f>
        <v>5.3567544334421745E-3</v>
      </c>
      <c r="CX24" s="7">
        <f>ABS('Participações regionais'!$O24-'Participações regionais'!P24)</f>
        <v>1.2815134766354305E-3</v>
      </c>
      <c r="CY24" s="7">
        <f>ABS('Participações regionais'!$O24-'Participações regionais'!Q24)</f>
        <v>4.0359220422270699E-3</v>
      </c>
      <c r="CZ24" s="7">
        <f>ABS('Participações regionais'!$O24-'Participações regionais'!R24)</f>
        <v>4.5483680752701362E-3</v>
      </c>
      <c r="DA24" s="7">
        <f>ABS('Participações regionais'!$P24-'Participações regionais'!Q24)</f>
        <v>5.3174355188625004E-3</v>
      </c>
      <c r="DB24" s="7">
        <f>ABS('Participações regionais'!$P24-'Participações regionais'!R24)</f>
        <v>5.8298815519055667E-3</v>
      </c>
      <c r="DC24" s="7">
        <f>+ABS('Participações regionais'!Q24-'Participações regionais'!R24)</f>
        <v>5.1244603304306628E-4</v>
      </c>
    </row>
    <row r="25" spans="1:107" x14ac:dyDescent="0.35"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</row>
    <row r="26" spans="1:107" x14ac:dyDescent="0.35">
      <c r="A26" s="2" t="s">
        <v>23</v>
      </c>
      <c r="B26" s="8" t="s">
        <v>22</v>
      </c>
      <c r="C26" s="8"/>
      <c r="D26" s="7">
        <f>SUM(D7:D24)</f>
        <v>1.3035236701398323</v>
      </c>
      <c r="E26" s="7">
        <f t="shared" ref="E26:R26" si="0">SUM(E7:E24)</f>
        <v>1.8891302909461192</v>
      </c>
      <c r="F26" s="7">
        <f t="shared" si="0"/>
        <v>1.9665447542352748</v>
      </c>
      <c r="G26" s="7">
        <f t="shared" si="0"/>
        <v>1.2609026130124965</v>
      </c>
      <c r="H26" s="7">
        <f t="shared" si="0"/>
        <v>1.1609448442894921</v>
      </c>
      <c r="I26" s="7">
        <f t="shared" si="0"/>
        <v>1.2148265271826688</v>
      </c>
      <c r="J26" s="7">
        <f t="shared" si="0"/>
        <v>0.88296441723349628</v>
      </c>
      <c r="K26" s="7">
        <f t="shared" si="0"/>
        <v>0.9230087381394273</v>
      </c>
      <c r="L26" s="7">
        <f t="shared" si="0"/>
        <v>1.0422584009953966</v>
      </c>
      <c r="M26" s="7">
        <f t="shared" si="0"/>
        <v>1.3042564332156088</v>
      </c>
      <c r="N26" s="7">
        <f t="shared" si="0"/>
        <v>1.1392699177979706</v>
      </c>
      <c r="O26" s="7">
        <f t="shared" si="0"/>
        <v>0.82411174920352803</v>
      </c>
      <c r="P26" s="7">
        <f t="shared" si="0"/>
        <v>1.1821360335189839</v>
      </c>
      <c r="Q26" s="7">
        <f t="shared" si="0"/>
        <v>0.52597187531985201</v>
      </c>
      <c r="R26" s="7">
        <f t="shared" si="0"/>
        <v>1.6816267709309218</v>
      </c>
      <c r="S26" s="7">
        <f t="shared" ref="S26:T26" si="1">SUM(S7:S24)</f>
        <v>1.9039299848957039</v>
      </c>
      <c r="T26" s="7">
        <f t="shared" si="1"/>
        <v>1.8296286016448888</v>
      </c>
      <c r="U26" s="7">
        <f t="shared" ref="U26:AD26" si="2">SUM(U7:U24)</f>
        <v>1.4756495835341885</v>
      </c>
      <c r="V26" s="7">
        <f t="shared" si="2"/>
        <v>1.5341658639870475</v>
      </c>
      <c r="W26" s="7">
        <f t="shared" si="2"/>
        <v>1.4059744281672548</v>
      </c>
      <c r="X26" s="7">
        <f t="shared" si="2"/>
        <v>1.3289548503787634</v>
      </c>
      <c r="Y26" s="7">
        <f t="shared" si="2"/>
        <v>1.4087877465257508</v>
      </c>
      <c r="Z26" s="7">
        <f t="shared" si="2"/>
        <v>1.5910773880269677</v>
      </c>
      <c r="AA26" s="7">
        <f t="shared" si="2"/>
        <v>1.5271615657748663</v>
      </c>
      <c r="AB26" s="7">
        <f t="shared" si="2"/>
        <v>1.4701364511000841</v>
      </c>
      <c r="AC26" s="7">
        <f t="shared" si="2"/>
        <v>1.5118941541655242</v>
      </c>
      <c r="AD26" s="7">
        <f t="shared" si="2"/>
        <v>1.2665760140725637</v>
      </c>
      <c r="AE26" s="7">
        <f t="shared" ref="AE26" si="3">SUM(AE7:AE24)</f>
        <v>1.8384043648355266</v>
      </c>
      <c r="AF26" s="7">
        <f t="shared" ref="AF26:BA26" si="4">SUM(AF7:AF24)</f>
        <v>0.99778214302923518</v>
      </c>
      <c r="AG26" s="7">
        <f t="shared" si="4"/>
        <v>1.1213375275509105</v>
      </c>
      <c r="AH26" s="7">
        <f t="shared" si="4"/>
        <v>1.1322992209373568</v>
      </c>
      <c r="AI26" s="7">
        <f t="shared" si="4"/>
        <v>1.1811117519310603</v>
      </c>
      <c r="AJ26" s="7">
        <f t="shared" si="4"/>
        <v>1.161021963012715</v>
      </c>
      <c r="AK26" s="7">
        <f t="shared" si="4"/>
        <v>1.143187385047864</v>
      </c>
      <c r="AL26" s="7">
        <f t="shared" si="4"/>
        <v>1.1490593843608121</v>
      </c>
      <c r="AM26" s="7">
        <f t="shared" si="4"/>
        <v>1.1834962744053654</v>
      </c>
      <c r="AN26" s="7">
        <f t="shared" si="4"/>
        <v>1.0862132496481767</v>
      </c>
      <c r="AO26" s="7">
        <f t="shared" si="4"/>
        <v>1.3947014396935635</v>
      </c>
      <c r="AP26" s="7">
        <f t="shared" si="4"/>
        <v>1.8736070601323498</v>
      </c>
      <c r="AQ26" s="7">
        <f t="shared" ref="AQ26:AZ26" si="5">SUM(AQ7:AQ24)</f>
        <v>1.0349134549751928</v>
      </c>
      <c r="AR26" s="7">
        <f t="shared" si="5"/>
        <v>0.87987151054735069</v>
      </c>
      <c r="AS26" s="7">
        <f t="shared" si="5"/>
        <v>1.1752543971965768</v>
      </c>
      <c r="AT26" s="7">
        <f t="shared" si="5"/>
        <v>1.1757921215199731</v>
      </c>
      <c r="AU26" s="7">
        <f t="shared" si="5"/>
        <v>0.99489155321401346</v>
      </c>
      <c r="AV26" s="7">
        <f t="shared" si="5"/>
        <v>0.74919271698659784</v>
      </c>
      <c r="AW26" s="7">
        <f t="shared" si="5"/>
        <v>0.91352549889135248</v>
      </c>
      <c r="AX26" s="7">
        <f t="shared" si="5"/>
        <v>1.3060543060543059</v>
      </c>
      <c r="AY26" s="7">
        <f t="shared" si="5"/>
        <v>0.91113062412083901</v>
      </c>
      <c r="AZ26" s="7">
        <f t="shared" si="5"/>
        <v>1.4880505691491301</v>
      </c>
      <c r="BA26" s="7">
        <f t="shared" si="4"/>
        <v>1.5175458258795285</v>
      </c>
      <c r="BB26" s="7">
        <f t="shared" ref="BB26:BK26" si="6">SUM(BB7:BB24)</f>
        <v>1.5780341403213036</v>
      </c>
      <c r="BC26" s="7">
        <f t="shared" si="6"/>
        <v>1.49559665243435</v>
      </c>
      <c r="BD26" s="7">
        <f t="shared" si="6"/>
        <v>1.5127502051058159</v>
      </c>
      <c r="BE26" s="7">
        <f t="shared" si="6"/>
        <v>1.5683679752739901</v>
      </c>
      <c r="BF26" s="7">
        <f t="shared" si="6"/>
        <v>1.6031746923148411</v>
      </c>
      <c r="BG26" s="7">
        <f t="shared" si="6"/>
        <v>1.5628768419152661</v>
      </c>
      <c r="BH26" s="7">
        <f t="shared" si="6"/>
        <v>1.3652786110576118</v>
      </c>
      <c r="BI26" s="7">
        <f t="shared" si="6"/>
        <v>1.5632303226970896</v>
      </c>
      <c r="BJ26" s="7">
        <f t="shared" si="6"/>
        <v>1.3398990239156563</v>
      </c>
      <c r="BK26" s="7">
        <f t="shared" si="6"/>
        <v>0.22864850698863762</v>
      </c>
      <c r="BL26" s="7">
        <f t="shared" ref="BL26:BT26" si="7">SUM(BL7:BL24)</f>
        <v>0.33905501974405333</v>
      </c>
      <c r="BM26" s="7">
        <f t="shared" si="7"/>
        <v>0.40301762092825577</v>
      </c>
      <c r="BN26" s="7">
        <f t="shared" si="7"/>
        <v>0.24856269841178538</v>
      </c>
      <c r="BO26" s="7">
        <f t="shared" si="7"/>
        <v>0.29874075830807184</v>
      </c>
      <c r="BP26" s="7">
        <f t="shared" si="7"/>
        <v>0.24017247629916916</v>
      </c>
      <c r="BQ26" s="7">
        <f t="shared" si="7"/>
        <v>0.45303398604371897</v>
      </c>
      <c r="BR26" s="7">
        <f t="shared" si="7"/>
        <v>0.18462427112678476</v>
      </c>
      <c r="BS26" s="7">
        <f t="shared" si="7"/>
        <v>0.66491859124990249</v>
      </c>
      <c r="BT26" s="7">
        <f t="shared" si="7"/>
        <v>0.35667442870018368</v>
      </c>
      <c r="BU26" s="7">
        <f t="shared" ref="BU26:CB26" si="8">SUM(BU7:BU24)</f>
        <v>0.42113238578178858</v>
      </c>
      <c r="BV26" s="7">
        <f t="shared" si="8"/>
        <v>0.23038349569344846</v>
      </c>
      <c r="BW26" s="7">
        <f t="shared" si="8"/>
        <v>0.15118842435792659</v>
      </c>
      <c r="BX26" s="7">
        <f t="shared" si="8"/>
        <v>0.1133862965748412</v>
      </c>
      <c r="BY26" s="7">
        <f t="shared" si="8"/>
        <v>0.46156437995192218</v>
      </c>
      <c r="BZ26" s="7">
        <f t="shared" si="8"/>
        <v>8.8445726269673175E-2</v>
      </c>
      <c r="CA26" s="7">
        <f t="shared" si="8"/>
        <v>0.69436920269293501</v>
      </c>
      <c r="CB26" s="7">
        <f t="shared" si="8"/>
        <v>0.17049194716247759</v>
      </c>
      <c r="CC26" s="7">
        <f t="shared" ref="CC26:CI26" si="9">SUM(CC7:CC24)</f>
        <v>0.22326783111542947</v>
      </c>
      <c r="CD26" s="7">
        <f t="shared" si="9"/>
        <v>0.45696174482619734</v>
      </c>
      <c r="CE26" s="7">
        <f t="shared" si="9"/>
        <v>0.29121930399841761</v>
      </c>
      <c r="CF26" s="7">
        <f t="shared" si="9"/>
        <v>0.2314916167736438</v>
      </c>
      <c r="CG26" s="7">
        <f t="shared" si="9"/>
        <v>0.33603123416826541</v>
      </c>
      <c r="CH26" s="7">
        <f t="shared" si="9"/>
        <v>0.37360159965575657</v>
      </c>
      <c r="CI26" s="7">
        <f t="shared" si="9"/>
        <v>0.21898112622804988</v>
      </c>
      <c r="CJ26" s="7">
        <f t="shared" ref="CJ26:CO26" si="10">SUM(CJ7:CJ24)</f>
        <v>0.50001246619069262</v>
      </c>
      <c r="CK26" s="7">
        <f t="shared" si="10"/>
        <v>0.37583384944142123</v>
      </c>
      <c r="CL26" s="7">
        <f t="shared" si="10"/>
        <v>0.35383071165448338</v>
      </c>
      <c r="CM26" s="7">
        <f t="shared" si="10"/>
        <v>0.40434138250672669</v>
      </c>
      <c r="CN26" s="7">
        <f t="shared" si="10"/>
        <v>0.42077117521730323</v>
      </c>
      <c r="CO26" s="7">
        <f t="shared" si="10"/>
        <v>0.29840828561963617</v>
      </c>
      <c r="CP26" s="7">
        <f t="shared" ref="CP26:CT26" si="11">SUM(CP7:CP24)</f>
        <v>0.19253930131874422</v>
      </c>
      <c r="CQ26" s="7">
        <f t="shared" si="11"/>
        <v>0.41372980730961428</v>
      </c>
      <c r="CR26" s="7">
        <f t="shared" si="11"/>
        <v>0.20513968177584879</v>
      </c>
      <c r="CS26" s="7">
        <f t="shared" si="11"/>
        <v>0.53607542240805439</v>
      </c>
      <c r="CT26" s="7">
        <f t="shared" si="11"/>
        <v>0.19845073676423597</v>
      </c>
      <c r="CU26" s="7">
        <f t="shared" ref="CU26:CX26" si="12">SUM(CU7:CU24)</f>
        <v>0.57730358667263948</v>
      </c>
      <c r="CV26" s="7">
        <f t="shared" si="12"/>
        <v>0.18877572617906976</v>
      </c>
      <c r="CW26" s="7">
        <f t="shared" si="12"/>
        <v>0.78997227491638922</v>
      </c>
      <c r="CX26" s="7">
        <f t="shared" si="12"/>
        <v>0.39308253720670572</v>
      </c>
      <c r="CY26" s="7">
        <f t="shared" ref="CY26:DC26" si="13">SUM(CY7:CY24)</f>
        <v>9.5572208983155035E-2</v>
      </c>
      <c r="CZ26" s="7">
        <f t="shared" si="13"/>
        <v>0.61478541132439257</v>
      </c>
      <c r="DA26" s="7">
        <f t="shared" si="13"/>
        <v>0.45846681384188076</v>
      </c>
      <c r="DB26" s="7">
        <f t="shared" si="13"/>
        <v>0.35724957988223516</v>
      </c>
      <c r="DC26" s="7">
        <f t="shared" si="13"/>
        <v>0.66872294628610496</v>
      </c>
    </row>
    <row r="28" spans="1:107" ht="13.15" thickBot="1" x14ac:dyDescent="0.4">
      <c r="B28" s="12" t="s">
        <v>24</v>
      </c>
      <c r="C28" s="13"/>
      <c r="D28" s="14">
        <f>+D26/2</f>
        <v>0.65176183506991614</v>
      </c>
      <c r="E28" s="14">
        <f t="shared" ref="E28:R28" si="14">+E26/2</f>
        <v>0.94456514547305959</v>
      </c>
      <c r="F28" s="14">
        <f t="shared" si="14"/>
        <v>0.98327237711763738</v>
      </c>
      <c r="G28" s="14">
        <f t="shared" si="14"/>
        <v>0.63045130650624825</v>
      </c>
      <c r="H28" s="14">
        <f t="shared" si="14"/>
        <v>0.58047242214474604</v>
      </c>
      <c r="I28" s="14">
        <f t="shared" si="14"/>
        <v>0.60741326359133441</v>
      </c>
      <c r="J28" s="14">
        <f t="shared" si="14"/>
        <v>0.44148220861674814</v>
      </c>
      <c r="K28" s="14">
        <f t="shared" si="14"/>
        <v>0.46150436906971365</v>
      </c>
      <c r="L28" s="14">
        <f t="shared" si="14"/>
        <v>0.52112920049769829</v>
      </c>
      <c r="M28" s="14">
        <f t="shared" si="14"/>
        <v>0.6521282166078044</v>
      </c>
      <c r="N28" s="14">
        <f t="shared" si="14"/>
        <v>0.5696349588989853</v>
      </c>
      <c r="O28" s="14">
        <f t="shared" si="14"/>
        <v>0.41205587460176402</v>
      </c>
      <c r="P28" s="14">
        <f t="shared" si="14"/>
        <v>0.59106801675949194</v>
      </c>
      <c r="Q28" s="14">
        <f t="shared" si="14"/>
        <v>0.26298593765992601</v>
      </c>
      <c r="R28" s="14">
        <f t="shared" si="14"/>
        <v>0.84081338546546092</v>
      </c>
      <c r="S28" s="14">
        <f t="shared" ref="S28:T28" si="15">+S26/2</f>
        <v>0.95196499244785193</v>
      </c>
      <c r="T28" s="14">
        <f t="shared" si="15"/>
        <v>0.91481430082244442</v>
      </c>
      <c r="U28" s="14">
        <f t="shared" ref="U28:AD28" si="16">+U26/2</f>
        <v>0.73782479176709426</v>
      </c>
      <c r="V28" s="14">
        <f t="shared" si="16"/>
        <v>0.76708293199352373</v>
      </c>
      <c r="W28" s="14">
        <f t="shared" si="16"/>
        <v>0.70298721408362741</v>
      </c>
      <c r="X28" s="14">
        <f t="shared" si="16"/>
        <v>0.66447742518938169</v>
      </c>
      <c r="Y28" s="14">
        <f t="shared" si="16"/>
        <v>0.70439387326287539</v>
      </c>
      <c r="Z28" s="14">
        <f t="shared" si="16"/>
        <v>0.79553869401348387</v>
      </c>
      <c r="AA28" s="14">
        <f t="shared" si="16"/>
        <v>0.76358078288743314</v>
      </c>
      <c r="AB28" s="14">
        <f t="shared" si="16"/>
        <v>0.73506822555004203</v>
      </c>
      <c r="AC28" s="14">
        <f t="shared" si="16"/>
        <v>0.7559470770827621</v>
      </c>
      <c r="AD28" s="14">
        <f t="shared" si="16"/>
        <v>0.63328800703628185</v>
      </c>
      <c r="AE28" s="14">
        <f t="shared" ref="AE28" si="17">+AE26/2</f>
        <v>0.9192021824177633</v>
      </c>
      <c r="AF28" s="14">
        <f t="shared" ref="AF28:BA28" si="18">+AF26/2</f>
        <v>0.49889107151461759</v>
      </c>
      <c r="AG28" s="14">
        <f t="shared" si="18"/>
        <v>0.56066876377545527</v>
      </c>
      <c r="AH28" s="14">
        <f t="shared" si="18"/>
        <v>0.5661496104686784</v>
      </c>
      <c r="AI28" s="14">
        <f t="shared" si="18"/>
        <v>0.59055587596553016</v>
      </c>
      <c r="AJ28" s="14">
        <f t="shared" si="18"/>
        <v>0.58051098150635749</v>
      </c>
      <c r="AK28" s="14">
        <f t="shared" si="18"/>
        <v>0.571593692523932</v>
      </c>
      <c r="AL28" s="14">
        <f t="shared" si="18"/>
        <v>0.57452969218040606</v>
      </c>
      <c r="AM28" s="14">
        <f t="shared" si="18"/>
        <v>0.59174813720268271</v>
      </c>
      <c r="AN28" s="14">
        <f t="shared" si="18"/>
        <v>0.54310662482408834</v>
      </c>
      <c r="AO28" s="14">
        <f t="shared" si="18"/>
        <v>0.69735071984678176</v>
      </c>
      <c r="AP28" s="14">
        <f t="shared" si="18"/>
        <v>0.93680353006617489</v>
      </c>
      <c r="AQ28" s="14">
        <f t="shared" ref="AQ28:AZ28" si="19">+AQ26/2</f>
        <v>0.51745672748759641</v>
      </c>
      <c r="AR28" s="14">
        <f t="shared" si="19"/>
        <v>0.43993575527367534</v>
      </c>
      <c r="AS28" s="14">
        <f t="shared" si="19"/>
        <v>0.58762719859828838</v>
      </c>
      <c r="AT28" s="14">
        <f t="shared" si="19"/>
        <v>0.58789606075998657</v>
      </c>
      <c r="AU28" s="14">
        <f t="shared" si="19"/>
        <v>0.49744577660700673</v>
      </c>
      <c r="AV28" s="14">
        <f t="shared" si="19"/>
        <v>0.37459635849329892</v>
      </c>
      <c r="AW28" s="14">
        <f t="shared" si="19"/>
        <v>0.45676274944567624</v>
      </c>
      <c r="AX28" s="14">
        <f t="shared" si="19"/>
        <v>0.65302715302715297</v>
      </c>
      <c r="AY28" s="14">
        <f t="shared" si="19"/>
        <v>0.4555653120604195</v>
      </c>
      <c r="AZ28" s="14">
        <f t="shared" si="19"/>
        <v>0.74402528457456507</v>
      </c>
      <c r="BA28" s="14">
        <f t="shared" si="18"/>
        <v>0.75877291293976423</v>
      </c>
      <c r="BB28" s="14">
        <f t="shared" ref="BB28:BK28" si="20">+BB26/2</f>
        <v>0.78901707016065181</v>
      </c>
      <c r="BC28" s="14">
        <f t="shared" si="20"/>
        <v>0.74779832621717501</v>
      </c>
      <c r="BD28" s="14">
        <f t="shared" si="20"/>
        <v>0.75637510255290796</v>
      </c>
      <c r="BE28" s="14">
        <f t="shared" si="20"/>
        <v>0.78418398763699504</v>
      </c>
      <c r="BF28" s="14">
        <f t="shared" si="20"/>
        <v>0.80158734615742055</v>
      </c>
      <c r="BG28" s="14">
        <f t="shared" si="20"/>
        <v>0.78143842095763305</v>
      </c>
      <c r="BH28" s="14">
        <f t="shared" si="20"/>
        <v>0.68263930552880592</v>
      </c>
      <c r="BI28" s="14">
        <f t="shared" si="20"/>
        <v>0.78161516134854481</v>
      </c>
      <c r="BJ28" s="14">
        <f t="shared" si="20"/>
        <v>0.66994951195782815</v>
      </c>
      <c r="BK28" s="14">
        <f t="shared" si="20"/>
        <v>0.11432425349431881</v>
      </c>
      <c r="BL28" s="14">
        <f t="shared" ref="BL28:BT28" si="21">+BL26/2</f>
        <v>0.16952750987202667</v>
      </c>
      <c r="BM28" s="14">
        <f t="shared" si="21"/>
        <v>0.20150881046412789</v>
      </c>
      <c r="BN28" s="14">
        <f t="shared" si="21"/>
        <v>0.12428134920589269</v>
      </c>
      <c r="BO28" s="14">
        <f t="shared" si="21"/>
        <v>0.14937037915403592</v>
      </c>
      <c r="BP28" s="14">
        <f t="shared" si="21"/>
        <v>0.12008623814958458</v>
      </c>
      <c r="BQ28" s="14">
        <f t="shared" si="21"/>
        <v>0.22651699302185949</v>
      </c>
      <c r="BR28" s="14">
        <f t="shared" si="21"/>
        <v>9.2312135563392378E-2</v>
      </c>
      <c r="BS28" s="14">
        <f t="shared" si="21"/>
        <v>0.33245929562495125</v>
      </c>
      <c r="BT28" s="14">
        <f t="shared" si="21"/>
        <v>0.17833721435009184</v>
      </c>
      <c r="BU28" s="14">
        <f t="shared" ref="BU28:CB28" si="22">+BU26/2</f>
        <v>0.21056619289089429</v>
      </c>
      <c r="BV28" s="14">
        <f t="shared" si="22"/>
        <v>0.11519174784672423</v>
      </c>
      <c r="BW28" s="14">
        <f t="shared" si="22"/>
        <v>7.5594212178963296E-2</v>
      </c>
      <c r="BX28" s="14">
        <f t="shared" si="22"/>
        <v>5.66931482874206E-2</v>
      </c>
      <c r="BY28" s="14">
        <f t="shared" si="22"/>
        <v>0.23078218997596109</v>
      </c>
      <c r="BZ28" s="14">
        <f t="shared" si="22"/>
        <v>4.4222863134836587E-2</v>
      </c>
      <c r="CA28" s="14">
        <f t="shared" si="22"/>
        <v>0.3471846013464675</v>
      </c>
      <c r="CB28" s="14">
        <f t="shared" si="22"/>
        <v>8.5245973581238796E-2</v>
      </c>
      <c r="CC28" s="14">
        <f t="shared" ref="CC28:CI28" si="23">+CC26/2</f>
        <v>0.11163391555771474</v>
      </c>
      <c r="CD28" s="14">
        <f t="shared" si="23"/>
        <v>0.22848087241309867</v>
      </c>
      <c r="CE28" s="14">
        <f t="shared" si="23"/>
        <v>0.14560965199920881</v>
      </c>
      <c r="CF28" s="14">
        <f t="shared" si="23"/>
        <v>0.1157458083868219</v>
      </c>
      <c r="CG28" s="14">
        <f t="shared" si="23"/>
        <v>0.16801561708413271</v>
      </c>
      <c r="CH28" s="14">
        <f t="shared" si="23"/>
        <v>0.18680079982787828</v>
      </c>
      <c r="CI28" s="14">
        <f t="shared" si="23"/>
        <v>0.10949056311402494</v>
      </c>
      <c r="CJ28" s="14">
        <f t="shared" ref="CJ28:CO28" si="24">+CJ26/2</f>
        <v>0.25000623309534631</v>
      </c>
      <c r="CK28" s="14">
        <f t="shared" si="24"/>
        <v>0.18791692472071062</v>
      </c>
      <c r="CL28" s="14">
        <f t="shared" si="24"/>
        <v>0.17691535582724169</v>
      </c>
      <c r="CM28" s="14">
        <f t="shared" si="24"/>
        <v>0.20217069125336334</v>
      </c>
      <c r="CN28" s="14">
        <f t="shared" si="24"/>
        <v>0.21038558760865161</v>
      </c>
      <c r="CO28" s="14">
        <f t="shared" si="24"/>
        <v>0.14920414280981809</v>
      </c>
      <c r="CP28" s="14">
        <f t="shared" ref="CP28:CT28" si="25">+CP26/2</f>
        <v>9.6269650659372111E-2</v>
      </c>
      <c r="CQ28" s="14">
        <f t="shared" si="25"/>
        <v>0.20686490365480714</v>
      </c>
      <c r="CR28" s="14">
        <f t="shared" si="25"/>
        <v>0.1025698408879244</v>
      </c>
      <c r="CS28" s="14">
        <f t="shared" si="25"/>
        <v>0.2680377112040272</v>
      </c>
      <c r="CT28" s="14">
        <f t="shared" si="25"/>
        <v>9.9225368382117984E-2</v>
      </c>
      <c r="CU28" s="14">
        <f t="shared" ref="CU28:CX28" si="26">+CU26/2</f>
        <v>0.28865179333631974</v>
      </c>
      <c r="CV28" s="14">
        <f t="shared" si="26"/>
        <v>9.4387863089534882E-2</v>
      </c>
      <c r="CW28" s="14">
        <f t="shared" si="26"/>
        <v>0.39498613745819461</v>
      </c>
      <c r="CX28" s="14">
        <f t="shared" si="26"/>
        <v>0.19654126860335286</v>
      </c>
      <c r="CY28" s="14">
        <f t="shared" ref="CY28:DC28" si="27">+CY26/2</f>
        <v>4.7786104491577518E-2</v>
      </c>
      <c r="CZ28" s="14">
        <f t="shared" si="27"/>
        <v>0.30739270566219629</v>
      </c>
      <c r="DA28" s="14">
        <f t="shared" si="27"/>
        <v>0.22923340692094038</v>
      </c>
      <c r="DB28" s="14">
        <f t="shared" si="27"/>
        <v>0.17862478994111758</v>
      </c>
      <c r="DC28" s="14">
        <f t="shared" si="27"/>
        <v>0.33436147314305248</v>
      </c>
    </row>
    <row r="30" spans="1:107" x14ac:dyDescent="0.35">
      <c r="C30" s="6" t="s">
        <v>91</v>
      </c>
      <c r="D30" s="15">
        <f>SMALL(D28:DC28,1)</f>
        <v>4.4222863134836587E-2</v>
      </c>
    </row>
    <row r="31" spans="1:107" x14ac:dyDescent="0.35">
      <c r="C31" s="6" t="s">
        <v>149</v>
      </c>
      <c r="D31" s="15">
        <f>LARGE(D28:DC28,1)</f>
        <v>0.98327237711763738</v>
      </c>
    </row>
  </sheetData>
  <mergeCells count="1">
    <mergeCell ref="D4:DC4"/>
  </mergeCells>
  <conditionalFormatting sqref="D28:DC28">
    <cfRule type="top10" dxfId="1" priority="1" bottom="1" rank="1"/>
    <cfRule type="top10" dxfId="0" priority="2" rank="1"/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B1" workbookViewId="0">
      <selection activeCell="B1" sqref="B1"/>
    </sheetView>
  </sheetViews>
  <sheetFormatPr defaultRowHeight="12.75" x14ac:dyDescent="0.35"/>
  <cols>
    <col min="1" max="1" width="27.59765625" style="2" hidden="1" customWidth="1"/>
    <col min="2" max="2" width="6.59765625" style="2" customWidth="1"/>
    <col min="3" max="3" width="17.86328125" style="2" bestFit="1" customWidth="1"/>
    <col min="4" max="4" width="13.86328125" style="2" bestFit="1" customWidth="1"/>
    <col min="5" max="6" width="11.1328125" style="2" bestFit="1" customWidth="1"/>
    <col min="7" max="16" width="10.1328125" style="2" customWidth="1"/>
    <col min="17" max="17" width="11.1328125" style="2" bestFit="1" customWidth="1"/>
    <col min="18" max="18" width="11.265625" style="2" bestFit="1" customWidth="1"/>
    <col min="19" max="19" width="9.06640625" style="2"/>
    <col min="20" max="20" width="10.1328125" style="2" bestFit="1" customWidth="1"/>
    <col min="21" max="16384" width="9.06640625" style="2"/>
  </cols>
  <sheetData>
    <row r="1" spans="1:20" ht="13.15" x14ac:dyDescent="0.35">
      <c r="B1" s="4" t="s">
        <v>26</v>
      </c>
      <c r="C1" s="4"/>
    </row>
    <row r="2" spans="1:20" x14ac:dyDescent="0.35">
      <c r="B2" s="5" t="s">
        <v>191</v>
      </c>
      <c r="C2" s="8"/>
    </row>
    <row r="4" spans="1:20" s="6" customFormat="1" x14ac:dyDescent="0.35">
      <c r="B4" s="6" t="s">
        <v>27</v>
      </c>
      <c r="D4" s="16">
        <v>2012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0" s="6" customFormat="1" ht="12.75" hidden="1" customHeight="1" x14ac:dyDescent="0.35">
      <c r="D5" s="6" t="s">
        <v>18</v>
      </c>
      <c r="E5" s="6" t="s">
        <v>19</v>
      </c>
      <c r="F5" s="6" t="s">
        <v>20</v>
      </c>
      <c r="Q5" s="6" t="s">
        <v>21</v>
      </c>
      <c r="R5" s="6" t="s">
        <v>22</v>
      </c>
    </row>
    <row r="6" spans="1:20" s="6" customFormat="1" x14ac:dyDescent="0.35">
      <c r="D6" s="6">
        <v>1</v>
      </c>
      <c r="E6" s="6">
        <v>2</v>
      </c>
      <c r="F6" s="6" t="s">
        <v>64</v>
      </c>
      <c r="G6" s="6" t="s">
        <v>65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T6" s="6" t="s">
        <v>25</v>
      </c>
    </row>
    <row r="7" spans="1:20" x14ac:dyDescent="0.35">
      <c r="A7" s="2" t="s">
        <v>8</v>
      </c>
      <c r="B7" s="6" t="s">
        <v>28</v>
      </c>
      <c r="C7" s="8" t="s">
        <v>46</v>
      </c>
      <c r="D7" s="7">
        <f>ABS('Participações setoriais'!D7-'Participações setoriais'!D$26)</f>
        <v>3.4935910146111117E-2</v>
      </c>
      <c r="E7" s="7">
        <f>ABS('Participações setoriais'!E7-'Participações setoriais'!E$26)</f>
        <v>1.2785771391094998E-2</v>
      </c>
      <c r="F7" s="7">
        <f>ABS('Participações setoriais'!F7-'Participações setoriais'!F$26)</f>
        <v>0.53158223570515561</v>
      </c>
      <c r="G7" s="7">
        <f>ABS('Participações setoriais'!G7-'Participações setoriais'!G$26)</f>
        <v>4.8099942428456659E-2</v>
      </c>
      <c r="H7" s="7">
        <f>ABS('Participações setoriais'!H7-'Participações setoriais'!H$26)</f>
        <v>8.7607273475126118E-3</v>
      </c>
      <c r="I7" s="7">
        <f>ABS('Participações setoriais'!I7-'Participações setoriais'!I$26)</f>
        <v>2.4432896015461999E-2</v>
      </c>
      <c r="J7" s="7">
        <f>ABS('Participações setoriais'!J7-'Participações setoriais'!J$26)</f>
        <v>6.8686401695700191E-3</v>
      </c>
      <c r="K7" s="7">
        <f>ABS('Participações setoriais'!K7-'Participações setoriais'!K$26)</f>
        <v>8.671484930784705E-2</v>
      </c>
      <c r="L7" s="7">
        <f>ABS('Participações setoriais'!L7-'Participações setoriais'!L$26)</f>
        <v>5.7236836448776203E-2</v>
      </c>
      <c r="M7" s="7">
        <f>ABS('Participações setoriais'!M7-'Participações setoriais'!M$26)</f>
        <v>1.8791274969513095E-2</v>
      </c>
      <c r="N7" s="7">
        <f>ABS('Participações setoriais'!N7-'Participações setoriais'!N$26)</f>
        <v>2.0068323000869123E-2</v>
      </c>
      <c r="O7" s="7">
        <f>ABS('Participações setoriais'!O7-'Participações setoriais'!O$26)</f>
        <v>1.2832069617399048E-2</v>
      </c>
      <c r="P7" s="7">
        <f>ABS('Participações setoriais'!P7-'Participações setoriais'!P$26)</f>
        <v>9.3000172699385555E-2</v>
      </c>
      <c r="Q7" s="7">
        <f>ABS('Participações setoriais'!Q7-'Participações setoriais'!Q$26)</f>
        <v>1.7280930261308586E-2</v>
      </c>
      <c r="R7" s="7">
        <f>ABS('Participações setoriais'!R7-'Participações setoriais'!R$26)</f>
        <v>8.9773891901849909E-2</v>
      </c>
      <c r="T7" s="11">
        <f>SUM(D7:R7)/2</f>
        <v>0.53158223570515573</v>
      </c>
    </row>
    <row r="8" spans="1:20" x14ac:dyDescent="0.35">
      <c r="A8" s="2" t="s">
        <v>13</v>
      </c>
      <c r="B8" s="6" t="s">
        <v>29</v>
      </c>
      <c r="C8" s="8" t="s">
        <v>47</v>
      </c>
      <c r="D8" s="7">
        <f>ABS('Participações setoriais'!D8-'Participações setoriais'!D$26)</f>
        <v>2.1986520990239837E-2</v>
      </c>
      <c r="E8" s="7">
        <f>ABS('Participações setoriais'!E8-'Participações setoriais'!E$26)</f>
        <v>1.8925880115504765E-3</v>
      </c>
      <c r="F8" s="7">
        <f>ABS('Participações setoriais'!F8-'Participações setoriais'!F$26)</f>
        <v>0.42153217473649041</v>
      </c>
      <c r="G8" s="7">
        <f>ABS('Participações setoriais'!G8-'Participações setoriais'!G$26)</f>
        <v>4.8099942428456659E-2</v>
      </c>
      <c r="H8" s="7">
        <f>ABS('Participações setoriais'!H8-'Participações setoriais'!H$26)</f>
        <v>8.6700193198178139E-3</v>
      </c>
      <c r="I8" s="7">
        <f>ABS('Participações setoriais'!I8-'Participações setoriais'!I$26)</f>
        <v>2.0926429748928558E-2</v>
      </c>
      <c r="J8" s="7">
        <f>ABS('Participações setoriais'!J8-'Participações setoriais'!J$26)</f>
        <v>7.2699943779738346E-3</v>
      </c>
      <c r="K8" s="7">
        <f>ABS('Participações setoriais'!K8-'Participações setoriais'!K$26)</f>
        <v>6.1291463694534594E-2</v>
      </c>
      <c r="L8" s="7">
        <f>ABS('Participações setoriais'!L8-'Participações setoriais'!L$26)</f>
        <v>4.5425015455458351E-2</v>
      </c>
      <c r="M8" s="7">
        <f>ABS('Participações setoriais'!M8-'Participações setoriais'!M$26)</f>
        <v>1.4982134685663348E-2</v>
      </c>
      <c r="N8" s="7">
        <f>ABS('Participações setoriais'!N8-'Participações setoriais'!N$26)</f>
        <v>2.1242108104555429E-2</v>
      </c>
      <c r="O8" s="7">
        <f>ABS('Participações setoriais'!O8-'Participações setoriais'!O$26)</f>
        <v>1.1296907688783105E-2</v>
      </c>
      <c r="P8" s="7">
        <f>ABS('Participações setoriais'!P8-'Participações setoriais'!P$26)</f>
        <v>7.773594538889296E-2</v>
      </c>
      <c r="Q8" s="7">
        <f>ABS('Participações setoriais'!Q8-'Participações setoriais'!Q$26)</f>
        <v>1.58275376344609E-2</v>
      </c>
      <c r="R8" s="7">
        <f>ABS('Participações setoriais'!R8-'Participações setoriais'!R$26)</f>
        <v>6.8670743230275555E-2</v>
      </c>
      <c r="T8" s="11">
        <f t="shared" ref="T8:T26" si="0">SUM(D8:R8)/2</f>
        <v>0.42342476274804086</v>
      </c>
    </row>
    <row r="9" spans="1:20" x14ac:dyDescent="0.35">
      <c r="A9" s="2" t="s">
        <v>0</v>
      </c>
      <c r="B9" s="6" t="s">
        <v>30</v>
      </c>
      <c r="C9" s="8" t="s">
        <v>48</v>
      </c>
      <c r="D9" s="7">
        <f>ABS('Participações setoriais'!D9-'Participações setoriais'!D$26)</f>
        <v>7.2747808845929934E-2</v>
      </c>
      <c r="E9" s="7">
        <f>ABS('Participações setoriais'!E9-'Participações setoriais'!E$26)</f>
        <v>1.4327166069820582E-2</v>
      </c>
      <c r="F9" s="7">
        <f>ABS('Participações setoriais'!F9-'Participações setoriais'!F$26)</f>
        <v>0.35917594565782485</v>
      </c>
      <c r="G9" s="7">
        <f>ABS('Participações setoriais'!G9-'Participações setoriais'!G$26)</f>
        <v>4.8099942428456659E-2</v>
      </c>
      <c r="H9" s="7">
        <f>ABS('Participações setoriais'!H9-'Participações setoriais'!H$26)</f>
        <v>6.2607290570591431E-2</v>
      </c>
      <c r="I9" s="7">
        <f>ABS('Participações setoriais'!I9-'Participações setoriais'!I$26)</f>
        <v>4.8370851100814002E-3</v>
      </c>
      <c r="J9" s="7">
        <f>ABS('Participações setoriais'!J9-'Participações setoriais'!J$26)</f>
        <v>1.1303880335612679E-3</v>
      </c>
      <c r="K9" s="7">
        <f>ABS('Participações setoriais'!K9-'Participações setoriais'!K$26)</f>
        <v>2.3805773554461979E-2</v>
      </c>
      <c r="L9" s="7">
        <f>ABS('Participações setoriais'!L9-'Participações setoriais'!L$26)</f>
        <v>1.3225732860810302E-2</v>
      </c>
      <c r="M9" s="7">
        <f>ABS('Participações setoriais'!M9-'Participações setoriais'!M$26)</f>
        <v>9.6269703478074967E-4</v>
      </c>
      <c r="N9" s="7">
        <f>ABS('Participações setoriais'!N9-'Participações setoriais'!N$26)</f>
        <v>8.7287997714853918E-4</v>
      </c>
      <c r="O9" s="7">
        <f>ABS('Participações setoriais'!O9-'Participações setoriais'!O$26)</f>
        <v>2.7668740820089872E-3</v>
      </c>
      <c r="P9" s="7">
        <f>ABS('Participações setoriais'!P9-'Participações setoriais'!P$26)</f>
        <v>0.15224186802381431</v>
      </c>
      <c r="Q9" s="7">
        <f>ABS('Participações setoriais'!Q9-'Participações setoriais'!Q$26)</f>
        <v>8.5565611175432155E-3</v>
      </c>
      <c r="R9" s="7">
        <f>ABS('Participações setoriais'!R9-'Participações setoriais'!R$26)</f>
        <v>0.1027557414115965</v>
      </c>
      <c r="T9" s="11">
        <f t="shared" si="0"/>
        <v>0.43405687738921545</v>
      </c>
    </row>
    <row r="10" spans="1:20" x14ac:dyDescent="0.35">
      <c r="A10" s="2" t="s">
        <v>2</v>
      </c>
      <c r="B10" s="6" t="s">
        <v>31</v>
      </c>
      <c r="C10" s="8" t="s">
        <v>49</v>
      </c>
      <c r="D10" s="7">
        <f>ABS('Participações setoriais'!D10-'Participações setoriais'!D$26)</f>
        <v>3.4762113961567309E-2</v>
      </c>
      <c r="E10" s="7">
        <f>ABS('Participações setoriais'!E10-'Participações setoriais'!E$26)</f>
        <v>1.2588770372063473E-2</v>
      </c>
      <c r="F10" s="7">
        <f>ABS('Participações setoriais'!F10-'Participações setoriais'!F$26)</f>
        <v>2.6468256807418877E-2</v>
      </c>
      <c r="G10" s="7">
        <f>ABS('Participações setoriais'!G10-'Participações setoriais'!G$26)</f>
        <v>7.339971035067952E-2</v>
      </c>
      <c r="H10" s="7">
        <f>ABS('Participações setoriais'!H10-'Participações setoriais'!H$26)</f>
        <v>7.8605280055948305E-3</v>
      </c>
      <c r="I10" s="7">
        <f>ABS('Participações setoriais'!I10-'Participações setoriais'!I$26)</f>
        <v>1.036577292055435E-2</v>
      </c>
      <c r="J10" s="7">
        <f>ABS('Participações setoriais'!J10-'Participações setoriais'!J$26)</f>
        <v>3.9916262024811532E-3</v>
      </c>
      <c r="K10" s="7">
        <f>ABS('Participações setoriais'!K10-'Participações setoriais'!K$26)</f>
        <v>4.4040653584517669E-3</v>
      </c>
      <c r="L10" s="7">
        <f>ABS('Participações setoriais'!L10-'Participações setoriais'!L$26)</f>
        <v>2.6197347983423352E-3</v>
      </c>
      <c r="M10" s="7">
        <f>ABS('Participações setoriais'!M10-'Participações setoriais'!M$26)</f>
        <v>5.9310864296249245E-3</v>
      </c>
      <c r="N10" s="7">
        <f>ABS('Participações setoriais'!N10-'Participações setoriais'!N$26)</f>
        <v>1.5429374448258936E-2</v>
      </c>
      <c r="O10" s="7">
        <f>ABS('Participações setoriais'!O10-'Participações setoriais'!O$26)</f>
        <v>5.9117957856389333E-3</v>
      </c>
      <c r="P10" s="7">
        <f>ABS('Participações setoriais'!P10-'Participações setoriais'!P$26)</f>
        <v>1.4196016106671025E-2</v>
      </c>
      <c r="Q10" s="7">
        <f>ABS('Participações setoriais'!Q10-'Participações setoriais'!Q$26)</f>
        <v>9.5722117747463267E-3</v>
      </c>
      <c r="R10" s="7">
        <f>ABS('Participações setoriais'!R10-'Participações setoriais'!R$26)</f>
        <v>3.5749692815463224E-2</v>
      </c>
      <c r="T10" s="11">
        <f t="shared" si="0"/>
        <v>0.1316253780687785</v>
      </c>
    </row>
    <row r="11" spans="1:20" x14ac:dyDescent="0.35">
      <c r="A11" s="2" t="s">
        <v>10</v>
      </c>
      <c r="B11" s="6" t="s">
        <v>32</v>
      </c>
      <c r="C11" s="8" t="s">
        <v>50</v>
      </c>
      <c r="D11" s="7">
        <f>ABS('Participações setoriais'!D11-'Participações setoriais'!D$26)</f>
        <v>4.6403709740085217E-2</v>
      </c>
      <c r="E11" s="7">
        <f>ABS('Participações setoriais'!E11-'Participações setoriais'!E$26)</f>
        <v>1.4327166069820582E-2</v>
      </c>
      <c r="F11" s="7">
        <f>ABS('Participações setoriais'!F11-'Participações setoriais'!F$26)</f>
        <v>0.35917594565782485</v>
      </c>
      <c r="G11" s="7">
        <f>ABS('Participações setoriais'!G11-'Participações setoriais'!G$26)</f>
        <v>4.8099942428456659E-2</v>
      </c>
      <c r="H11" s="7">
        <f>ABS('Participações setoriais'!H11-'Participações setoriais'!H$26)</f>
        <v>7.7071562018264685E-3</v>
      </c>
      <c r="I11" s="7">
        <f>ABS('Participações setoriais'!I11-'Participações setoriais'!I$26)</f>
        <v>1.6294609318151236E-2</v>
      </c>
      <c r="J11" s="7">
        <f>ABS('Participações setoriais'!J11-'Participações setoriais'!J$26)</f>
        <v>9.1051412484300012E-3</v>
      </c>
      <c r="K11" s="7">
        <f>ABS('Participações setoriais'!K11-'Participações setoriais'!K$26)</f>
        <v>8.7662933116933794E-2</v>
      </c>
      <c r="L11" s="7">
        <f>ABS('Participações setoriais'!L11-'Participações setoriais'!L$26)</f>
        <v>2.1741574987327601E-2</v>
      </c>
      <c r="M11" s="7">
        <f>ABS('Participações setoriais'!M11-'Participações setoriais'!M$26)</f>
        <v>6.5038339847032015E-4</v>
      </c>
      <c r="N11" s="7">
        <f>ABS('Participações setoriais'!N11-'Participações setoriais'!N$26)</f>
        <v>9.6324916335748557E-3</v>
      </c>
      <c r="O11" s="7">
        <f>ABS('Participações setoriais'!O11-'Participações setoriais'!O$26)</f>
        <v>4.0253730400912346E-3</v>
      </c>
      <c r="P11" s="7">
        <f>ABS('Participações setoriais'!P11-'Participações setoriais'!P$26)</f>
        <v>0.20464948076085041</v>
      </c>
      <c r="Q11" s="7">
        <f>ABS('Participações setoriais'!Q11-'Participações setoriais'!Q$26)</f>
        <v>2.4935177358736405E-3</v>
      </c>
      <c r="R11" s="7">
        <f>ABS('Participações setoriais'!R11-'Participações setoriais'!R$26)</f>
        <v>7.143491214973556E-2</v>
      </c>
      <c r="T11" s="11">
        <f t="shared" si="0"/>
        <v>0.45170216874372615</v>
      </c>
    </row>
    <row r="12" spans="1:20" x14ac:dyDescent="0.35">
      <c r="A12" s="2" t="s">
        <v>4</v>
      </c>
      <c r="B12" s="6" t="s">
        <v>33</v>
      </c>
      <c r="C12" s="8" t="s">
        <v>51</v>
      </c>
      <c r="D12" s="7">
        <f>ABS('Participações setoriais'!D12-'Participações setoriais'!D$26)</f>
        <v>9.7282537942326788E-2</v>
      </c>
      <c r="E12" s="7">
        <f>ABS('Participações setoriais'!E12-'Participações setoriais'!E$26)</f>
        <v>0.13708615517944717</v>
      </c>
      <c r="F12" s="7">
        <f>ABS('Participações setoriais'!F12-'Participações setoriais'!F$26)</f>
        <v>0.35917594565782485</v>
      </c>
      <c r="G12" s="7">
        <f>ABS('Participações setoriais'!G12-'Participações setoriais'!G$26)</f>
        <v>4.8099942428456659E-2</v>
      </c>
      <c r="H12" s="7">
        <f>ABS('Participações setoriais'!H12-'Participações setoriais'!H$26)</f>
        <v>8.0752308011744958E-3</v>
      </c>
      <c r="I12" s="7">
        <f>ABS('Participações setoriais'!I12-'Participações setoriais'!I$26)</f>
        <v>2.0660873341407995E-3</v>
      </c>
      <c r="J12" s="7">
        <f>ABS('Participações setoriais'!J12-'Participações setoriais'!J$26)</f>
        <v>1.8290956053561274E-3</v>
      </c>
      <c r="K12" s="7">
        <f>ABS('Participações setoriais'!K12-'Participações setoriais'!K$26)</f>
        <v>3.2166271119032336E-2</v>
      </c>
      <c r="L12" s="7">
        <f>ABS('Participações setoriais'!L12-'Participações setoriais'!L$26)</f>
        <v>2.3707215261369097E-2</v>
      </c>
      <c r="M12" s="7">
        <f>ABS('Participações setoriais'!M12-'Participações setoriais'!M$26)</f>
        <v>4.321279901770371E-3</v>
      </c>
      <c r="N12" s="7">
        <f>ABS('Participações setoriais'!N12-'Participações setoriais'!N$26)</f>
        <v>9.4949848087009237E-3</v>
      </c>
      <c r="O12" s="7">
        <f>ABS('Participações setoriais'!O12-'Participações setoriais'!O$26)</f>
        <v>2.4507442438779191E-3</v>
      </c>
      <c r="P12" s="7">
        <f>ABS('Participações setoriais'!P12-'Participações setoriais'!P$26)</f>
        <v>3.1395022780807691E-3</v>
      </c>
      <c r="Q12" s="7">
        <f>ABS('Participações setoriais'!Q12-'Participações setoriais'!Q$26)</f>
        <v>5.0598216499738134E-3</v>
      </c>
      <c r="R12" s="7">
        <f>ABS('Participações setoriais'!R12-'Participações setoriais'!R$26)</f>
        <v>0.13441671617919732</v>
      </c>
      <c r="T12" s="11">
        <f t="shared" si="0"/>
        <v>0.43418576519536467</v>
      </c>
    </row>
    <row r="13" spans="1:20" x14ac:dyDescent="0.35">
      <c r="A13" s="2" t="s">
        <v>5</v>
      </c>
      <c r="B13" s="6" t="s">
        <v>34</v>
      </c>
      <c r="C13" s="8" t="s">
        <v>52</v>
      </c>
      <c r="D13" s="7">
        <f>ABS('Participações setoriais'!D13-'Participações setoriais'!D$26)</f>
        <v>8.3632174683493377E-2</v>
      </c>
      <c r="E13" s="7">
        <f>ABS('Participações setoriais'!E13-'Participações setoriais'!E$26)</f>
        <v>1.4327166069820582E-2</v>
      </c>
      <c r="F13" s="7">
        <f>ABS('Participações setoriais'!F13-'Participações setoriais'!F$26)</f>
        <v>0.35917594565782485</v>
      </c>
      <c r="G13" s="7">
        <f>ABS('Participações setoriais'!G13-'Participações setoriais'!G$26)</f>
        <v>4.8099942428456659E-2</v>
      </c>
      <c r="H13" s="7">
        <f>ABS('Participações setoriais'!H13-'Participações setoriais'!H$26)</f>
        <v>5.8311539317113685E-2</v>
      </c>
      <c r="I13" s="7">
        <f>ABS('Participações setoriais'!I13-'Participações setoriais'!I$26)</f>
        <v>1.7214653394618459E-3</v>
      </c>
      <c r="J13" s="7">
        <f>ABS('Participações setoriais'!J13-'Participações setoriais'!J$26)</f>
        <v>2.9704375189473376E-3</v>
      </c>
      <c r="K13" s="7">
        <f>ABS('Participações setoriais'!K13-'Participações setoriais'!K$26)</f>
        <v>6.9211455848695702E-2</v>
      </c>
      <c r="L13" s="7">
        <f>ABS('Participações setoriais'!L13-'Participações setoriais'!L$26)</f>
        <v>6.8660034591915553E-3</v>
      </c>
      <c r="M13" s="7">
        <f>ABS('Participações setoriais'!M13-'Participações setoriais'!M$26)</f>
        <v>1.1337575180136276E-3</v>
      </c>
      <c r="N13" s="7">
        <f>ABS('Participações setoriais'!N13-'Participações setoriais'!N$26)</f>
        <v>1.2056229797337207E-2</v>
      </c>
      <c r="O13" s="7">
        <f>ABS('Participações setoriais'!O13-'Participações setoriais'!O$26)</f>
        <v>1.1036708644129693E-3</v>
      </c>
      <c r="P13" s="7">
        <f>ABS('Participações setoriais'!P13-'Participações setoriais'!P$26)</f>
        <v>7.9004899781397492E-2</v>
      </c>
      <c r="Q13" s="7">
        <f>ABS('Participações setoriais'!Q13-'Participações setoriais'!Q$26)</f>
        <v>7.9931426873599415E-3</v>
      </c>
      <c r="R13" s="7">
        <f>ABS('Participações setoriais'!R13-'Participações setoriais'!R$26)</f>
        <v>0.12171073693535155</v>
      </c>
      <c r="T13" s="11">
        <f t="shared" si="0"/>
        <v>0.43365928395343911</v>
      </c>
    </row>
    <row r="14" spans="1:20" x14ac:dyDescent="0.35">
      <c r="A14" s="2" t="s">
        <v>14</v>
      </c>
      <c r="B14" s="6" t="s">
        <v>35</v>
      </c>
      <c r="C14" s="8" t="s">
        <v>53</v>
      </c>
      <c r="D14" s="7">
        <f>ABS('Participações setoriais'!D14-'Participações setoriais'!D$26)</f>
        <v>3.997153342343647E-2</v>
      </c>
      <c r="E14" s="7">
        <f>ABS('Participações setoriais'!E14-'Participações setoriais'!E$26)</f>
        <v>1.4327166069820582E-2</v>
      </c>
      <c r="F14" s="7">
        <f>ABS('Participações setoriais'!F14-'Participações setoriais'!F$26)</f>
        <v>0.35917594565782485</v>
      </c>
      <c r="G14" s="7">
        <f>ABS('Participações setoriais'!G14-'Participações setoriais'!G$26)</f>
        <v>4.8099942428456659E-2</v>
      </c>
      <c r="H14" s="7">
        <f>ABS('Participações setoriais'!H14-'Participações setoriais'!H$26)</f>
        <v>0.16531547641325128</v>
      </c>
      <c r="I14" s="7">
        <f>ABS('Participações setoriais'!I14-'Participações setoriais'!I$26)</f>
        <v>7.932921361887102E-2</v>
      </c>
      <c r="J14" s="7">
        <f>ABS('Participações setoriais'!J14-'Participações setoriais'!J$26)</f>
        <v>2.2142990199038766E-3</v>
      </c>
      <c r="K14" s="7">
        <f>ABS('Participações setoriais'!K14-'Participações setoriais'!K$26)</f>
        <v>2.3899978975791339E-2</v>
      </c>
      <c r="L14" s="7">
        <f>ABS('Participações setoriais'!L14-'Participações setoriais'!L$26)</f>
        <v>2.5423775861868309E-2</v>
      </c>
      <c r="M14" s="7">
        <f>ABS('Participações setoriais'!M14-'Participações setoriais'!M$26)</f>
        <v>3.1656159084545304E-3</v>
      </c>
      <c r="N14" s="7">
        <f>ABS('Participações setoriais'!N14-'Participações setoriais'!N$26)</f>
        <v>3.4651456327941775E-3</v>
      </c>
      <c r="O14" s="7">
        <f>ABS('Participações setoriais'!O14-'Participações setoriais'!O$26)</f>
        <v>2.7967879859917555E-3</v>
      </c>
      <c r="P14" s="7">
        <f>ABS('Participações setoriais'!P14-'Participações setoriais'!P$26)</f>
        <v>5.2991130792652774E-2</v>
      </c>
      <c r="Q14" s="7">
        <f>ABS('Participações setoriais'!Q14-'Participações setoriais'!Q$26)</f>
        <v>6.3885287335406424E-3</v>
      </c>
      <c r="R14" s="7">
        <f>ABS('Participações setoriais'!R14-'Participações setoriais'!R$26)</f>
        <v>7.7703048823625623E-2</v>
      </c>
      <c r="T14" s="11">
        <f t="shared" si="0"/>
        <v>0.45213379467314202</v>
      </c>
    </row>
    <row r="15" spans="1:20" x14ac:dyDescent="0.35">
      <c r="A15" s="2" t="s">
        <v>16</v>
      </c>
      <c r="B15" s="6" t="s">
        <v>36</v>
      </c>
      <c r="C15" s="8" t="s">
        <v>54</v>
      </c>
      <c r="D15" s="7">
        <f>ABS('Participações setoriais'!D15-'Participações setoriais'!D$26)</f>
        <v>3.2406608591284289E-2</v>
      </c>
      <c r="E15" s="7">
        <f>ABS('Participações setoriais'!E15-'Participações setoriais'!E$26)</f>
        <v>6.354815302870663E-2</v>
      </c>
      <c r="F15" s="7">
        <f>ABS('Participações setoriais'!F15-'Participações setoriais'!F$26)</f>
        <v>0.35917594565782485</v>
      </c>
      <c r="G15" s="7">
        <f>ABS('Participações setoriais'!G15-'Participações setoriais'!G$26)</f>
        <v>4.8099942428456659E-2</v>
      </c>
      <c r="H15" s="7">
        <f>ABS('Participações setoriais'!H15-'Participações setoriais'!H$26)</f>
        <v>7.8272493817207536E-3</v>
      </c>
      <c r="I15" s="7">
        <f>ABS('Participações setoriais'!I15-'Participações setoriais'!I$26)</f>
        <v>1.1652212224512383E-2</v>
      </c>
      <c r="J15" s="7">
        <f>ABS('Participações setoriais'!J15-'Participações setoriais'!J$26)</f>
        <v>1.6341641129210185E-3</v>
      </c>
      <c r="K15" s="7">
        <f>ABS('Participações setoriais'!K15-'Participações setoriais'!K$26)</f>
        <v>6.7394163083307174E-2</v>
      </c>
      <c r="L15" s="7">
        <f>ABS('Participações setoriais'!L15-'Participações setoriais'!L$26)</f>
        <v>9.5022762854042028E-2</v>
      </c>
      <c r="M15" s="7">
        <f>ABS('Participações setoriais'!M15-'Participações setoriais'!M$26)</f>
        <v>2.1430402035335947E-2</v>
      </c>
      <c r="N15" s="7">
        <f>ABS('Participações setoriais'!N15-'Participações setoriais'!N$26)</f>
        <v>5.1550956179377931E-3</v>
      </c>
      <c r="O15" s="7">
        <f>ABS('Participações setoriais'!O15-'Participações setoriais'!O$26)</f>
        <v>3.1065731234659923E-3</v>
      </c>
      <c r="P15" s="7">
        <f>ABS('Participações setoriais'!P15-'Participações setoriais'!P$26)</f>
        <v>3.0276635952207559E-2</v>
      </c>
      <c r="Q15" s="7">
        <f>ABS('Participações setoriais'!Q15-'Participações setoriais'!Q$26)</f>
        <v>7.9364391221592237E-3</v>
      </c>
      <c r="R15" s="7">
        <f>ABS('Participações setoriais'!R15-'Participações setoriais'!R$26)</f>
        <v>7.5539927722121772E-2</v>
      </c>
      <c r="T15" s="11">
        <f t="shared" si="0"/>
        <v>0.41510313746800204</v>
      </c>
    </row>
    <row r="16" spans="1:20" x14ac:dyDescent="0.35">
      <c r="A16" s="2" t="s">
        <v>12</v>
      </c>
      <c r="B16" s="6" t="s">
        <v>37</v>
      </c>
      <c r="C16" s="8" t="s">
        <v>55</v>
      </c>
      <c r="D16" s="7">
        <f>ABS('Participações setoriais'!D16-'Participações setoriais'!D$26)</f>
        <v>7.453726533339404E-2</v>
      </c>
      <c r="E16" s="7">
        <f>ABS('Participações setoriais'!E16-'Participações setoriais'!E$26)</f>
        <v>1.4327166069820582E-2</v>
      </c>
      <c r="F16" s="7">
        <f>ABS('Participações setoriais'!F16-'Participações setoriais'!F$26)</f>
        <v>0.35917594565782485</v>
      </c>
      <c r="G16" s="7">
        <f>ABS('Participações setoriais'!G16-'Participações setoriais'!G$26)</f>
        <v>4.8099942428456659E-2</v>
      </c>
      <c r="H16" s="7">
        <f>ABS('Participações setoriais'!H16-'Participações setoriais'!H$26)</f>
        <v>8.1512323771396316E-3</v>
      </c>
      <c r="I16" s="7">
        <f>ABS('Participações setoriais'!I16-'Participações setoriais'!I$26)</f>
        <v>8.7187713380901949E-4</v>
      </c>
      <c r="J16" s="7">
        <f>ABS('Participações setoriais'!J16-'Participações setoriais'!J$26)</f>
        <v>4.6474636013980712E-4</v>
      </c>
      <c r="K16" s="7">
        <f>ABS('Participações setoriais'!K16-'Participações setoriais'!K$26)</f>
        <v>8.0871479529961932E-2</v>
      </c>
      <c r="L16" s="7">
        <f>ABS('Participações setoriais'!L16-'Participações setoriais'!L$26)</f>
        <v>6.0519231772283119E-2</v>
      </c>
      <c r="M16" s="7">
        <f>ABS('Participações setoriais'!M16-'Participações setoriais'!M$26)</f>
        <v>1.448525083486479E-2</v>
      </c>
      <c r="N16" s="7">
        <f>ABS('Participações setoriais'!N16-'Participações setoriais'!N$26)</f>
        <v>1.3233679320443607E-3</v>
      </c>
      <c r="O16" s="7">
        <f>ABS('Participações setoriais'!O16-'Participações setoriais'!O$26)</f>
        <v>8.5641878900150764E-4</v>
      </c>
      <c r="P16" s="7">
        <f>ABS('Participações setoriais'!P16-'Participações setoriais'!P$26)</f>
        <v>7.0408839651631472E-2</v>
      </c>
      <c r="Q16" s="7">
        <f>ABS('Participações setoriais'!Q16-'Participações setoriais'!Q$26)</f>
        <v>2.1600293029299875E-3</v>
      </c>
      <c r="R16" s="7">
        <f>ABS('Participações setoriais'!R16-'Participações setoriais'!R$26)</f>
        <v>0.12499953416079927</v>
      </c>
      <c r="T16" s="11">
        <f t="shared" si="0"/>
        <v>0.43062616366705053</v>
      </c>
    </row>
    <row r="17" spans="1:20" x14ac:dyDescent="0.35">
      <c r="A17" s="2" t="s">
        <v>7</v>
      </c>
      <c r="B17" s="6" t="s">
        <v>38</v>
      </c>
      <c r="C17" s="8" t="s">
        <v>56</v>
      </c>
      <c r="D17" s="7">
        <f>ABS('Participações setoriais'!D17-'Participações setoriais'!D$26)</f>
        <v>0.10967555767243221</v>
      </c>
      <c r="E17" s="7">
        <f>ABS('Participações setoriais'!E17-'Participações setoriais'!E$26)</f>
        <v>1.4327166069820582E-2</v>
      </c>
      <c r="F17" s="7">
        <f>ABS('Participações setoriais'!F17-'Participações setoriais'!F$26)</f>
        <v>0.35917594565782485</v>
      </c>
      <c r="G17" s="7">
        <f>ABS('Participações setoriais'!G17-'Participações setoriais'!G$26)</f>
        <v>4.8099942428456659E-2</v>
      </c>
      <c r="H17" s="7">
        <f>ABS('Participações setoriais'!H17-'Participações setoriais'!H$26)</f>
        <v>3.2812197364192566E-2</v>
      </c>
      <c r="I17" s="7">
        <f>ABS('Participações setoriais'!I17-'Participações setoriais'!I$26)</f>
        <v>1.6772681373989424E-2</v>
      </c>
      <c r="J17" s="7">
        <f>ABS('Participações setoriais'!J17-'Participações setoriais'!J$26)</f>
        <v>5.492015424418799E-3</v>
      </c>
      <c r="K17" s="7">
        <f>ABS('Participações setoriais'!K17-'Participações setoriais'!K$26)</f>
        <v>6.7151439679163927E-2</v>
      </c>
      <c r="L17" s="7">
        <f>ABS('Participações setoriais'!L17-'Participações setoriais'!L$26)</f>
        <v>3.8158257477784105E-2</v>
      </c>
      <c r="M17" s="7">
        <f>ABS('Participações setoriais'!M17-'Participações setoriais'!M$26)</f>
        <v>8.741550711887508E-4</v>
      </c>
      <c r="N17" s="7">
        <f>ABS('Participações setoriais'!N17-'Participações setoriais'!N$26)</f>
        <v>1.3726191337420411E-2</v>
      </c>
      <c r="O17" s="7">
        <f>ABS('Participações setoriais'!O17-'Participações setoriais'!O$26)</f>
        <v>2.5946514691865263E-3</v>
      </c>
      <c r="P17" s="7">
        <f>ABS('Participações setoriais'!P17-'Participações setoriais'!P$26)</f>
        <v>5.5016867480871062E-2</v>
      </c>
      <c r="Q17" s="7">
        <f>ABS('Participações setoriais'!Q17-'Participações setoriais'!Q$26)</f>
        <v>4.479452854586962E-3</v>
      </c>
      <c r="R17" s="7">
        <f>ABS('Participações setoriais'!R17-'Participações setoriais'!R$26)</f>
        <v>0.16272788201244875</v>
      </c>
      <c r="T17" s="11">
        <f t="shared" si="0"/>
        <v>0.46554220168689286</v>
      </c>
    </row>
    <row r="18" spans="1:20" x14ac:dyDescent="0.35">
      <c r="A18" s="2" t="s">
        <v>9</v>
      </c>
      <c r="B18" s="6" t="s">
        <v>39</v>
      </c>
      <c r="C18" s="8" t="s">
        <v>57</v>
      </c>
      <c r="D18" s="7">
        <f>ABS('Participações setoriais'!D18-'Participações setoriais'!D$26)</f>
        <v>7.1374592469399964E-2</v>
      </c>
      <c r="E18" s="7">
        <f>ABS('Participações setoriais'!E18-'Participações setoriais'!E$26)</f>
        <v>1.4327166069820582E-2</v>
      </c>
      <c r="F18" s="7">
        <f>ABS('Participações setoriais'!F18-'Participações setoriais'!F$26)</f>
        <v>0.35917594565782485</v>
      </c>
      <c r="G18" s="7">
        <f>ABS('Participações setoriais'!G18-'Participações setoriais'!G$26)</f>
        <v>4.8099942428456659E-2</v>
      </c>
      <c r="H18" s="7">
        <f>ABS('Participações setoriais'!H18-'Participações setoriais'!H$26)</f>
        <v>3.6096524209735227E-2</v>
      </c>
      <c r="I18" s="7">
        <f>ABS('Participações setoriais'!I18-'Participações setoriais'!I$26)</f>
        <v>1.4390626862600966E-2</v>
      </c>
      <c r="J18" s="7">
        <f>ABS('Participações setoriais'!J18-'Participações setoriais'!J$26)</f>
        <v>4.6042857998525293E-3</v>
      </c>
      <c r="K18" s="7">
        <f>ABS('Participações setoriais'!K18-'Participações setoriais'!K$26)</f>
        <v>2.6737001525185738E-2</v>
      </c>
      <c r="L18" s="7">
        <f>ABS('Participações setoriais'!L18-'Participações setoriais'!L$26)</f>
        <v>9.3904605056588861E-3</v>
      </c>
      <c r="M18" s="7">
        <f>ABS('Participações setoriais'!M18-'Participações setoriais'!M$26)</f>
        <v>6.337461766492334E-3</v>
      </c>
      <c r="N18" s="7">
        <f>ABS('Participações setoriais'!N18-'Participações setoriais'!N$26)</f>
        <v>4.1653641986062889E-3</v>
      </c>
      <c r="O18" s="7">
        <f>ABS('Participações setoriais'!O18-'Participações setoriais'!O$26)</f>
        <v>2.653159941318501E-3</v>
      </c>
      <c r="P18" s="7">
        <f>ABS('Participações setoriais'!P18-'Participações setoriais'!P$26)</f>
        <v>0.21773247398032416</v>
      </c>
      <c r="Q18" s="7">
        <f>ABS('Participações setoriais'!Q18-'Participações setoriais'!Q$26)</f>
        <v>1.7811192754483632E-3</v>
      </c>
      <c r="R18" s="7">
        <f>ABS('Participações setoriais'!R18-'Participações setoriais'!R$26)</f>
        <v>0.1076786204387974</v>
      </c>
      <c r="T18" s="11">
        <f t="shared" si="0"/>
        <v>0.46227237256476117</v>
      </c>
    </row>
    <row r="19" spans="1:20" x14ac:dyDescent="0.35">
      <c r="A19" s="2" t="s">
        <v>15</v>
      </c>
      <c r="B19" s="6" t="s">
        <v>40</v>
      </c>
      <c r="C19" s="8" t="s">
        <v>58</v>
      </c>
      <c r="D19" s="7">
        <f>ABS('Participações setoriais'!D19-'Participações setoriais'!D$26)</f>
        <v>4.8303969933001331E-2</v>
      </c>
      <c r="E19" s="7">
        <f>ABS('Participações setoriais'!E19-'Participações setoriais'!E$26)</f>
        <v>1.4327166069820582E-2</v>
      </c>
      <c r="F19" s="7">
        <f>ABS('Participações setoriais'!F19-'Participações setoriais'!F$26)</f>
        <v>0.35917594565782485</v>
      </c>
      <c r="G19" s="7">
        <f>ABS('Participações setoriais'!G19-'Participações setoriais'!G$26)</f>
        <v>4.8099942428456659E-2</v>
      </c>
      <c r="H19" s="7">
        <f>ABS('Participações setoriais'!H19-'Participações setoriais'!H$26)</f>
        <v>8.2888276804281309E-3</v>
      </c>
      <c r="I19" s="7">
        <f>ABS('Participações setoriais'!I19-'Participações setoriais'!I$26)</f>
        <v>6.1908472588999702E-3</v>
      </c>
      <c r="J19" s="7">
        <f>ABS('Participações setoriais'!J19-'Participações setoriais'!J$26)</f>
        <v>3.4253700611434398E-3</v>
      </c>
      <c r="K19" s="7">
        <f>ABS('Participações setoriais'!K19-'Participações setoriais'!K$26)</f>
        <v>7.2196678619827176E-2</v>
      </c>
      <c r="L19" s="7">
        <f>ABS('Participações setoriais'!L19-'Participações setoriais'!L$26)</f>
        <v>1.5069481579258651E-2</v>
      </c>
      <c r="M19" s="7">
        <f>ABS('Participações setoriais'!M19-'Participações setoriais'!M$26)</f>
        <v>8.1742110547084433E-3</v>
      </c>
      <c r="N19" s="7">
        <f>ABS('Participações setoriais'!N19-'Participações setoriais'!N$26)</f>
        <v>1.1934998196635063E-2</v>
      </c>
      <c r="O19" s="7">
        <f>ABS('Participações setoriais'!O19-'Participações setoriais'!O$26)</f>
        <v>9.4175818805556852E-4</v>
      </c>
      <c r="P19" s="7">
        <f>ABS('Participações setoriais'!P19-'Participações setoriais'!P$26)</f>
        <v>0.27289035789729499</v>
      </c>
      <c r="Q19" s="7">
        <f>ABS('Participações setoriais'!Q19-'Participações setoriais'!Q$26)</f>
        <v>2.1407345547750263E-3</v>
      </c>
      <c r="R19" s="7">
        <f>ABS('Participações setoriais'!R19-'Participações setoriais'!R$26)</f>
        <v>8.2494759903771406E-2</v>
      </c>
      <c r="T19" s="11">
        <f t="shared" si="0"/>
        <v>0.4768275245419506</v>
      </c>
    </row>
    <row r="20" spans="1:20" x14ac:dyDescent="0.35">
      <c r="A20" s="2" t="s">
        <v>1</v>
      </c>
      <c r="B20" s="6" t="s">
        <v>41</v>
      </c>
      <c r="C20" s="8" t="s">
        <v>59</v>
      </c>
      <c r="D20" s="7">
        <f>ABS('Participações setoriais'!D20-'Participações setoriais'!D$26)</f>
        <v>1.4232338540601727E-3</v>
      </c>
      <c r="E20" s="7">
        <f>ABS('Participações setoriais'!E20-'Participações setoriais'!E$26)</f>
        <v>2.8427955123956697E-2</v>
      </c>
      <c r="F20" s="7">
        <f>ABS('Participações setoriais'!F20-'Participações setoriais'!F$26)</f>
        <v>0.35917594565782485</v>
      </c>
      <c r="G20" s="7">
        <f>ABS('Participações setoriais'!G20-'Participações setoriais'!G$26)</f>
        <v>4.8099942428456659E-2</v>
      </c>
      <c r="H20" s="7">
        <f>ABS('Participações setoriais'!H20-'Participações setoriais'!H$26)</f>
        <v>7.964894868575708E-3</v>
      </c>
      <c r="I20" s="7">
        <f>ABS('Participações setoriais'!I20-'Participações setoriais'!I$26)</f>
        <v>6.3313021720811311E-3</v>
      </c>
      <c r="J20" s="7">
        <f>ABS('Participações setoriais'!J20-'Participações setoriais'!J$26)</f>
        <v>8.1783685888355117E-3</v>
      </c>
      <c r="K20" s="7">
        <f>ABS('Participações setoriais'!K20-'Participações setoriais'!K$26)</f>
        <v>8.3694002736921264E-2</v>
      </c>
      <c r="L20" s="7">
        <f>ABS('Participações setoriais'!L20-'Participações setoriais'!L$26)</f>
        <v>7.1010053414798338E-2</v>
      </c>
      <c r="M20" s="7">
        <f>ABS('Participações setoriais'!M20-'Participações setoriais'!M$26)</f>
        <v>1.1977639705931947E-2</v>
      </c>
      <c r="N20" s="7">
        <f>ABS('Participações setoriais'!N20-'Participações setoriais'!N$26)</f>
        <v>2.1282570918014186E-3</v>
      </c>
      <c r="O20" s="7">
        <f>ABS('Participações setoriais'!O20-'Participações setoriais'!O$26)</f>
        <v>6.1201294717800579E-3</v>
      </c>
      <c r="P20" s="7">
        <f>ABS('Participações setoriais'!P20-'Participações setoriais'!P$26)</f>
        <v>0.14763826903778435</v>
      </c>
      <c r="Q20" s="7">
        <f>ABS('Participações setoriais'!Q20-'Participações setoriais'!Q$26)</f>
        <v>8.3678817783405801E-3</v>
      </c>
      <c r="R20" s="7">
        <f>ABS('Participações setoriais'!R20-'Participações setoriais'!R$26)</f>
        <v>4.4200204162168202E-2</v>
      </c>
      <c r="T20" s="11">
        <f t="shared" si="0"/>
        <v>0.41736904004665842</v>
      </c>
    </row>
    <row r="21" spans="1:20" x14ac:dyDescent="0.35">
      <c r="A21" s="2" t="s">
        <v>3</v>
      </c>
      <c r="B21" s="6" t="s">
        <v>42</v>
      </c>
      <c r="C21" s="8" t="s">
        <v>60</v>
      </c>
      <c r="D21" s="7">
        <f>ABS('Participações setoriais'!D21-'Participações setoriais'!D$26)</f>
        <v>9.2760954249341152E-2</v>
      </c>
      <c r="E21" s="7">
        <f>ABS('Participações setoriais'!E21-'Participações setoriais'!E$26)</f>
        <v>1.4327166069820582E-2</v>
      </c>
      <c r="F21" s="7">
        <f>ABS('Participações setoriais'!F21-'Participações setoriais'!F$26)</f>
        <v>0.35917594565782485</v>
      </c>
      <c r="G21" s="7">
        <f>ABS('Participações setoriais'!G21-'Participações setoriais'!G$26)</f>
        <v>4.8099942428456659E-2</v>
      </c>
      <c r="H21" s="7">
        <f>ABS('Participações setoriais'!H21-'Participações setoriais'!H$26)</f>
        <v>8.1750133927367633E-3</v>
      </c>
      <c r="I21" s="7">
        <f>ABS('Participações setoriais'!I21-'Participações setoriais'!I$26)</f>
        <v>1.7911709504028414E-3</v>
      </c>
      <c r="J21" s="7">
        <f>ABS('Participações setoriais'!J21-'Participações setoriais'!J$26)</f>
        <v>1.3310072638125104E-3</v>
      </c>
      <c r="K21" s="7">
        <f>ABS('Participações setoriais'!K21-'Participações setoriais'!K$26)</f>
        <v>5.7386449046449406E-2</v>
      </c>
      <c r="L21" s="7">
        <f>ABS('Participações setoriais'!L21-'Participações setoriais'!L$26)</f>
        <v>5.2714436331980585E-2</v>
      </c>
      <c r="M21" s="7">
        <f>ABS('Participações setoriais'!M21-'Participações setoriais'!M$26)</f>
        <v>5.5896064223208905E-3</v>
      </c>
      <c r="N21" s="7">
        <f>ABS('Participações setoriais'!N21-'Participações setoriais'!N$26)</f>
        <v>1.6568883502002946E-4</v>
      </c>
      <c r="O21" s="7">
        <f>ABS('Participações setoriais'!O21-'Participações setoriais'!O$26)</f>
        <v>7.0166995989934117E-3</v>
      </c>
      <c r="P21" s="7">
        <f>ABS('Participações setoriais'!P21-'Participações setoriais'!P$26)</f>
        <v>6.7327979662134912E-2</v>
      </c>
      <c r="Q21" s="7">
        <f>ABS('Participações setoriais'!Q21-'Participações setoriais'!Q$26)</f>
        <v>7.5042722417022201E-4</v>
      </c>
      <c r="R21" s="7">
        <f>ABS('Participações setoriais'!R21-'Participações setoriais'!R$26)</f>
        <v>0.14685736753505824</v>
      </c>
      <c r="T21" s="11">
        <f t="shared" si="0"/>
        <v>0.43173492733426144</v>
      </c>
    </row>
    <row r="22" spans="1:20" x14ac:dyDescent="0.35">
      <c r="A22" s="2" t="s">
        <v>11</v>
      </c>
      <c r="B22" s="6" t="s">
        <v>43</v>
      </c>
      <c r="C22" s="8" t="s">
        <v>61</v>
      </c>
      <c r="D22" s="7">
        <f>ABS('Participações setoriais'!D22-'Participações setoriais'!D$26)</f>
        <v>8.1495837104284083E-2</v>
      </c>
      <c r="E22" s="7">
        <f>ABS('Participações setoriais'!E22-'Participações setoriais'!E$26)</f>
        <v>1.4327166069820582E-2</v>
      </c>
      <c r="F22" s="7">
        <f>ABS('Participações setoriais'!F22-'Participações setoriais'!F$26)</f>
        <v>0.35917594565782485</v>
      </c>
      <c r="G22" s="7">
        <f>ABS('Participações setoriais'!G22-'Participações setoriais'!G$26)</f>
        <v>4.8099942428456659E-2</v>
      </c>
      <c r="H22" s="7">
        <f>ABS('Participações setoriais'!H22-'Participações setoriais'!H$26)</f>
        <v>8.5663534061744453E-3</v>
      </c>
      <c r="I22" s="7">
        <f>ABS('Participações setoriais'!I22-'Participações setoriais'!I$26)</f>
        <v>1.6919055336567863E-2</v>
      </c>
      <c r="J22" s="7">
        <f>ABS('Participações setoriais'!J22-'Participações setoriais'!J$26)</f>
        <v>8.2422909253733467E-5</v>
      </c>
      <c r="K22" s="7">
        <f>ABS('Participações setoriais'!K22-'Participações setoriais'!K$26)</f>
        <v>8.7000246710431495E-2</v>
      </c>
      <c r="L22" s="7">
        <f>ABS('Participações setoriais'!L22-'Participações setoriais'!L$26)</f>
        <v>4.7395496519554575E-3</v>
      </c>
      <c r="M22" s="7">
        <f>ABS('Participações setoriais'!M22-'Participações setoriais'!M$26)</f>
        <v>1.0615296852296598E-3</v>
      </c>
      <c r="N22" s="7">
        <f>ABS('Participações setoriais'!N22-'Participações setoriais'!N$26)</f>
        <v>7.2953130156207559E-3</v>
      </c>
      <c r="O22" s="7">
        <f>ABS('Participações setoriais'!O22-'Participações setoriais'!O$26)</f>
        <v>1.7908039320438489E-2</v>
      </c>
      <c r="P22" s="7">
        <f>ABS('Participações setoriais'!P22-'Participações setoriais'!P$26)</f>
        <v>0.14389879888376292</v>
      </c>
      <c r="Q22" s="7">
        <f>ABS('Participações setoriais'!Q22-'Participações setoriais'!Q$26)</f>
        <v>6.9402578632851014E-4</v>
      </c>
      <c r="R22" s="7">
        <f>ABS('Participações setoriais'!R22-'Participações setoriais'!R$26)</f>
        <v>0.12714727098519879</v>
      </c>
      <c r="T22" s="11">
        <f t="shared" si="0"/>
        <v>0.45920574847567408</v>
      </c>
    </row>
    <row r="23" spans="1:20" x14ac:dyDescent="0.35">
      <c r="A23" s="2" t="s">
        <v>17</v>
      </c>
      <c r="B23" s="6" t="s">
        <v>44</v>
      </c>
      <c r="C23" s="8" t="s">
        <v>62</v>
      </c>
      <c r="D23" s="7">
        <f>ABS('Participações setoriais'!D23-'Participações setoriais'!D$26)</f>
        <v>4.8535073180546659E-3</v>
      </c>
      <c r="E23" s="7">
        <f>ABS('Participações setoriais'!E23-'Participações setoriais'!E$26)</f>
        <v>1.4327166069820582E-2</v>
      </c>
      <c r="F23" s="7">
        <f>ABS('Participações setoriais'!F23-'Participações setoriais'!F$26)</f>
        <v>0.35917594565782485</v>
      </c>
      <c r="G23" s="7">
        <f>ABS('Participações setoriais'!G23-'Participações setoriais'!G$26)</f>
        <v>4.8099942428456659E-2</v>
      </c>
      <c r="H23" s="7">
        <f>ABS('Participações setoriais'!H23-'Participações setoriais'!H$26)</f>
        <v>0.11134675347788303</v>
      </c>
      <c r="I23" s="7">
        <f>ABS('Participações setoriais'!I23-'Participações setoriais'!I$26)</f>
        <v>4.0186812150351435E-2</v>
      </c>
      <c r="J23" s="7">
        <f>ABS('Participações setoriais'!J23-'Participações setoriais'!J$26)</f>
        <v>4.899388626586107E-3</v>
      </c>
      <c r="K23" s="7">
        <f>ABS('Participações setoriais'!K23-'Participações setoriais'!K$26)</f>
        <v>2.407333001554085E-2</v>
      </c>
      <c r="L23" s="7">
        <f>ABS('Participações setoriais'!L23-'Participações setoriais'!L$26)</f>
        <v>1.0392716891308024E-2</v>
      </c>
      <c r="M23" s="7">
        <f>ABS('Participações setoriais'!M23-'Participações setoriais'!M$26)</f>
        <v>5.0717888450663023E-3</v>
      </c>
      <c r="N23" s="7">
        <f>ABS('Participações setoriais'!N23-'Participações setoriais'!N$26)</f>
        <v>1.2128963197635716E-2</v>
      </c>
      <c r="O23" s="7">
        <f>ABS('Participações setoriais'!O23-'Participações setoriais'!O$26)</f>
        <v>7.1794856051433653E-3</v>
      </c>
      <c r="P23" s="7">
        <f>ABS('Participações setoriais'!P23-'Participações setoriais'!P$26)</f>
        <v>0.16156673783446654</v>
      </c>
      <c r="Q23" s="7">
        <f>ABS('Participações setoriais'!Q23-'Participações setoriais'!Q$26)</f>
        <v>1.4557059197951631E-2</v>
      </c>
      <c r="R23" s="7">
        <f>ABS('Participações setoriais'!R23-'Participações setoriais'!R$26)</f>
        <v>3.5053525632223512E-2</v>
      </c>
      <c r="T23" s="11">
        <f t="shared" si="0"/>
        <v>0.42645656147415661</v>
      </c>
    </row>
    <row r="24" spans="1:20" x14ac:dyDescent="0.35">
      <c r="A24" s="2" t="s">
        <v>6</v>
      </c>
      <c r="B24" s="6" t="s">
        <v>45</v>
      </c>
      <c r="C24" s="8" t="s">
        <v>63</v>
      </c>
      <c r="D24" s="7">
        <f>ABS('Participações setoriais'!D24-'Participações setoriais'!D$26)</f>
        <v>1.8631815245034072E-2</v>
      </c>
      <c r="E24" s="7">
        <f>ABS('Participações setoriais'!E24-'Participações setoriais'!E$26)</f>
        <v>4.7934183520210082E-2</v>
      </c>
      <c r="F24" s="7">
        <f>ABS('Participações setoriais'!F24-'Participações setoriais'!F$26)</f>
        <v>0.35917594565782485</v>
      </c>
      <c r="G24" s="7">
        <f>ABS('Participações setoriais'!G24-'Participações setoriais'!G$26)</f>
        <v>4.8099942428456659E-2</v>
      </c>
      <c r="H24" s="7">
        <f>ABS('Participações setoriais'!H24-'Participações setoriais'!H$26)</f>
        <v>7.3377697065116956E-3</v>
      </c>
      <c r="I24" s="7">
        <f>ABS('Participações setoriais'!I24-'Participações setoriais'!I$26)</f>
        <v>3.0573844773389057E-2</v>
      </c>
      <c r="J24" s="7">
        <f>ABS('Participações setoriais'!J24-'Participações setoriais'!J$26)</f>
        <v>6.0007213435364411E-3</v>
      </c>
      <c r="K24" s="7">
        <f>ABS('Participações setoriais'!K24-'Participações setoriais'!K$26)</f>
        <v>9.4165361780075951E-2</v>
      </c>
      <c r="L24" s="7">
        <f>ABS('Participações setoriais'!L24-'Participações setoriais'!L$26)</f>
        <v>3.8286770822306207E-3</v>
      </c>
      <c r="M24" s="7">
        <f>ABS('Participações setoriais'!M24-'Participações setoriais'!M$26)</f>
        <v>6.4921138362123432E-3</v>
      </c>
      <c r="N24" s="7">
        <f>ABS('Participações setoriais'!N24-'Participações setoriais'!N$26)</f>
        <v>1.2236653260341533E-3</v>
      </c>
      <c r="O24" s="7">
        <f>ABS('Participações setoriais'!O24-'Participações setoriais'!O$26)</f>
        <v>1.6054737927517597E-2</v>
      </c>
      <c r="P24" s="7">
        <f>ABS('Participações setoriais'!P24-'Participações setoriais'!P$26)</f>
        <v>0.13185057703729233</v>
      </c>
      <c r="Q24" s="7">
        <f>ABS('Participações setoriais'!Q24-'Participações setoriais'!Q$26)</f>
        <v>1.4801264499332056E-2</v>
      </c>
      <c r="R24" s="7">
        <f>ABS('Participações setoriais'!R24-'Participações setoriais'!R$26)</f>
        <v>5.3161380238457664E-2</v>
      </c>
      <c r="T24" s="11">
        <f t="shared" si="0"/>
        <v>0.41966600020105771</v>
      </c>
    </row>
    <row r="25" spans="1:20" x14ac:dyDescent="0.35"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T25" s="9"/>
    </row>
    <row r="26" spans="1:20" x14ac:dyDescent="0.35">
      <c r="A26" s="2" t="s">
        <v>23</v>
      </c>
      <c r="B26" s="8" t="s">
        <v>22</v>
      </c>
      <c r="C26" s="8"/>
      <c r="D26" s="7">
        <f>ABS('Participações setoriais'!D26-'Participações setoriais'!D$26)</f>
        <v>0</v>
      </c>
      <c r="E26" s="7">
        <f>ABS('Participações setoriais'!E26-'Participações setoriais'!E$26)</f>
        <v>0</v>
      </c>
      <c r="F26" s="7">
        <f>ABS('Participações setoriais'!F26-'Participações setoriais'!F$26)</f>
        <v>0</v>
      </c>
      <c r="G26" s="7">
        <f>ABS('Participações setoriais'!G26-'Participações setoriais'!G$26)</f>
        <v>0</v>
      </c>
      <c r="H26" s="7">
        <f>ABS('Participações setoriais'!H26-'Participações setoriais'!H$26)</f>
        <v>0</v>
      </c>
      <c r="I26" s="7">
        <f>ABS('Participações setoriais'!I26-'Participações setoriais'!I$26)</f>
        <v>0</v>
      </c>
      <c r="J26" s="7">
        <f>ABS('Participações setoriais'!J26-'Participações setoriais'!J$26)</f>
        <v>0</v>
      </c>
      <c r="K26" s="7">
        <f>ABS('Participações setoriais'!K26-'Participações setoriais'!K$26)</f>
        <v>0</v>
      </c>
      <c r="L26" s="7">
        <f>ABS('Participações setoriais'!L26-'Participações setoriais'!L$26)</f>
        <v>0</v>
      </c>
      <c r="M26" s="7">
        <f>ABS('Participações setoriais'!M26-'Participações setoriais'!M$26)</f>
        <v>0</v>
      </c>
      <c r="N26" s="7">
        <f>ABS('Participações setoriais'!N26-'Participações setoriais'!N$26)</f>
        <v>0</v>
      </c>
      <c r="O26" s="7">
        <f>ABS('Participações setoriais'!O26-'Participações setoriais'!O$26)</f>
        <v>0</v>
      </c>
      <c r="P26" s="7">
        <f>ABS('Participações setoriais'!P26-'Participações setoriais'!P$26)</f>
        <v>0</v>
      </c>
      <c r="Q26" s="7">
        <f>ABS('Participações setoriais'!Q26-'Participações setoriais'!Q$26)</f>
        <v>0</v>
      </c>
      <c r="R26" s="7">
        <f>ABS('Participações setoriais'!R26-'Participações setoriais'!R$26)</f>
        <v>0</v>
      </c>
      <c r="T26" s="7">
        <f t="shared" si="0"/>
        <v>0</v>
      </c>
    </row>
    <row r="27" spans="1:20" x14ac:dyDescent="0.35">
      <c r="T27" s="9"/>
    </row>
    <row r="28" spans="1:20" x14ac:dyDescent="0.35">
      <c r="T28" s="9"/>
    </row>
    <row r="29" spans="1:20" x14ac:dyDescent="0.35">
      <c r="T29" s="9"/>
    </row>
    <row r="30" spans="1:20" x14ac:dyDescent="0.35">
      <c r="T30" s="9"/>
    </row>
    <row r="31" spans="1:20" x14ac:dyDescent="0.35">
      <c r="T31" s="9"/>
    </row>
    <row r="32" spans="1:20" x14ac:dyDescent="0.35">
      <c r="T32" s="9"/>
    </row>
    <row r="33" spans="20:20" x14ac:dyDescent="0.35">
      <c r="T33" s="9"/>
    </row>
    <row r="34" spans="20:20" x14ac:dyDescent="0.35">
      <c r="T34" s="9"/>
    </row>
    <row r="35" spans="20:20" x14ac:dyDescent="0.35">
      <c r="T35" s="9"/>
    </row>
    <row r="36" spans="20:20" x14ac:dyDescent="0.35">
      <c r="T36" s="9"/>
    </row>
    <row r="37" spans="20:20" x14ac:dyDescent="0.35">
      <c r="T37" s="9"/>
    </row>
    <row r="38" spans="20:20" x14ac:dyDescent="0.35">
      <c r="T38" s="9"/>
    </row>
    <row r="39" spans="20:20" x14ac:dyDescent="0.35">
      <c r="T39" s="9"/>
    </row>
    <row r="40" spans="20:20" x14ac:dyDescent="0.35">
      <c r="T40" s="9"/>
    </row>
    <row r="41" spans="20:20" x14ac:dyDescent="0.35">
      <c r="T41" s="9"/>
    </row>
    <row r="42" spans="20:20" x14ac:dyDescent="0.35">
      <c r="T42" s="9"/>
    </row>
  </sheetData>
  <mergeCells count="1">
    <mergeCell ref="D4:R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Gráficos</vt:lpstr>
      </vt:variant>
      <vt:variant>
        <vt:i4>2</vt:i4>
      </vt:variant>
    </vt:vector>
  </HeadingPairs>
  <TitlesOfParts>
    <vt:vector size="12" baseType="lpstr">
      <vt:lpstr>Setores</vt:lpstr>
      <vt:lpstr>Dados</vt:lpstr>
      <vt:lpstr>Participações regionais</vt:lpstr>
      <vt:lpstr>Participações setoriais</vt:lpstr>
      <vt:lpstr>QL1</vt:lpstr>
      <vt:lpstr>QL2</vt:lpstr>
      <vt:lpstr>CL</vt:lpstr>
      <vt:lpstr>CAG</vt:lpstr>
      <vt:lpstr>CE</vt:lpstr>
      <vt:lpstr>Dados Curva Loc</vt:lpstr>
      <vt:lpstr>Curva Loc 1</vt:lpstr>
      <vt:lpstr>Curva Loc 2</vt:lpstr>
    </vt:vector>
  </TitlesOfParts>
  <Company>BA&amp;H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BA&amp;H USER</dc:creator>
  <cp:lastModifiedBy>Eduardo Haddad</cp:lastModifiedBy>
  <cp:lastPrinted>2010-08-03T17:34:23Z</cp:lastPrinted>
  <dcterms:created xsi:type="dcterms:W3CDTF">2000-05-15T16:39:39Z</dcterms:created>
  <dcterms:modified xsi:type="dcterms:W3CDTF">2019-05-18T01:56:44Z</dcterms:modified>
</cp:coreProperties>
</file>