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ummary" sheetId="1" r:id="rId1"/>
    <sheet name="Ful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<sst xmlns="http://schemas.openxmlformats.org/spreadsheetml/2006/main" count="417" uniqueCount="99">
  <si>
    <t>Domestic Activities</t>
  </si>
  <si>
    <t>Domestic Products</t>
  </si>
  <si>
    <t>Factors</t>
  </si>
  <si>
    <t>Households</t>
  </si>
  <si>
    <t>Firms</t>
  </si>
  <si>
    <t>Gov (1)</t>
  </si>
  <si>
    <t>Imports</t>
  </si>
  <si>
    <t>Exports</t>
  </si>
  <si>
    <t>Ind Taxes on Products</t>
  </si>
  <si>
    <t>Other Taxes</t>
  </si>
  <si>
    <t>ROW (1)</t>
  </si>
  <si>
    <t>Acc. (1)</t>
  </si>
  <si>
    <t>Financial Dummy (1)</t>
  </si>
  <si>
    <t>Totals</t>
  </si>
  <si>
    <t>Capital</t>
  </si>
  <si>
    <t>Labor</t>
  </si>
  <si>
    <t>Land</t>
  </si>
  <si>
    <t>Ag (9)</t>
  </si>
  <si>
    <t>Nag (19)</t>
  </si>
  <si>
    <t>Ag (17)</t>
  </si>
  <si>
    <t>Nag (21)</t>
  </si>
  <si>
    <t>Ag (5)</t>
  </si>
  <si>
    <t>Nag (4)</t>
  </si>
  <si>
    <t>Ag (1)</t>
  </si>
  <si>
    <t>Ag (6)</t>
  </si>
  <si>
    <t>Nag (1)</t>
  </si>
  <si>
    <t>Institutions</t>
  </si>
  <si>
    <t>HH</t>
  </si>
  <si>
    <t>Government (1)</t>
  </si>
  <si>
    <t>Rest of the World (1)</t>
  </si>
  <si>
    <t>Accumulation (1)</t>
  </si>
  <si>
    <t>SAM for the Brazilian Model</t>
  </si>
  <si>
    <t>Sugar cane</t>
  </si>
  <si>
    <t>Soybean</t>
  </si>
  <si>
    <t>Corn</t>
  </si>
  <si>
    <t>Fruits</t>
  </si>
  <si>
    <t>Other crops</t>
  </si>
  <si>
    <t>Poultry and egg production</t>
  </si>
  <si>
    <t>Cattle ranching and farming</t>
  </si>
  <si>
    <t>Hog and pig farming</t>
  </si>
  <si>
    <t>Other animal production</t>
  </si>
  <si>
    <t>Coffee industries</t>
  </si>
  <si>
    <t>Alcohol</t>
  </si>
  <si>
    <t>Sugar</t>
  </si>
  <si>
    <t>Vegetal oil processing</t>
  </si>
  <si>
    <t>Vegetal products processing</t>
  </si>
  <si>
    <t>Poultry industries</t>
  </si>
  <si>
    <t>Beef industries</t>
  </si>
  <si>
    <t>Other meat industries</t>
  </si>
  <si>
    <t>Dairy industries</t>
  </si>
  <si>
    <t>Animal feed</t>
  </si>
  <si>
    <t>Other food products</t>
  </si>
  <si>
    <t>Beverage</t>
  </si>
  <si>
    <t>Textiles</t>
  </si>
  <si>
    <t>Agricultural machinery industries</t>
  </si>
  <si>
    <t>Fertilizers</t>
  </si>
  <si>
    <t>Other chemical elements</t>
  </si>
  <si>
    <t>Resource oriented industries</t>
  </si>
  <si>
    <t>Other industries</t>
  </si>
  <si>
    <t xml:space="preserve">Trade, services, and government </t>
  </si>
  <si>
    <t>Coffee</t>
  </si>
  <si>
    <t>Sugar Cane</t>
  </si>
  <si>
    <t>Rice</t>
  </si>
  <si>
    <t>Wheat</t>
  </si>
  <si>
    <t>Beans</t>
  </si>
  <si>
    <t>Cassava</t>
  </si>
  <si>
    <t>Orange</t>
  </si>
  <si>
    <t>Other Fruits and vegetables</t>
  </si>
  <si>
    <t>Cotton</t>
  </si>
  <si>
    <t>Other Crops</t>
  </si>
  <si>
    <t>Milk farming</t>
  </si>
  <si>
    <t>Coffee products</t>
  </si>
  <si>
    <t>Rice products</t>
  </si>
  <si>
    <t>Wheat flour</t>
  </si>
  <si>
    <t>Vegetable oil mills</t>
  </si>
  <si>
    <t>Other vegetables</t>
  </si>
  <si>
    <t>Poultry products</t>
  </si>
  <si>
    <t>Beef products</t>
  </si>
  <si>
    <t>Other meat products</t>
  </si>
  <si>
    <t>Dairy products</t>
  </si>
  <si>
    <t>Tractors products</t>
  </si>
  <si>
    <t>Fertilizers products</t>
  </si>
  <si>
    <t>Agricultural defensives products</t>
  </si>
  <si>
    <t>Resource oriented products</t>
  </si>
  <si>
    <t>Other industrial procuts</t>
  </si>
  <si>
    <t>ag fam 1</t>
  </si>
  <si>
    <t>ag fam 2</t>
  </si>
  <si>
    <t>ag fam 3</t>
  </si>
  <si>
    <t>ag fam 4</t>
  </si>
  <si>
    <t>urb 1</t>
  </si>
  <si>
    <t>urb 2</t>
  </si>
  <si>
    <t>urb 3</t>
  </si>
  <si>
    <t>urb 4</t>
  </si>
  <si>
    <t>GDP</t>
  </si>
  <si>
    <t>Income + Ind Taxes</t>
  </si>
  <si>
    <t>(-) Subs.</t>
  </si>
  <si>
    <t>(-) Fin. Dum.</t>
  </si>
  <si>
    <t>Business ag</t>
  </si>
  <si>
    <t>ag employees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</si>
</sst>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"/>
    <numFmt numFmtId="165" formatCode="#,##0.0000"/>
  </numFmts>
  <fonts count="4">
    <font>
      <sz val="10"/>
      <name val="Arial"/>
      <family val="0"/>
    </font>
    <font>
      <b/>
      <sz val="14"/>
      <name val="Arial"/>
      <family val="2"/>
    </font>
    <font>
      <sz val="10"/>
      <color indexed="14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3" fontId="0" fillId="0" borderId="12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0" fillId="2" borderId="8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3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3" xfId="0" applyFill="1" applyBorder="1" applyAlignment="1">
      <alignment/>
    </xf>
    <xf numFmtId="3" fontId="0" fillId="2" borderId="21" xfId="0" applyNumberFormat="1" applyFill="1" applyBorder="1" applyAlignment="1">
      <alignment/>
    </xf>
    <xf numFmtId="0" fontId="0" fillId="2" borderId="23" xfId="0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35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 vertical="center" wrapText="1"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4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/>
    </xf>
    <xf numFmtId="3" fontId="0" fillId="0" borderId="46" xfId="0" applyNumberFormat="1" applyBorder="1" applyAlignment="1">
      <alignment/>
    </xf>
    <xf numFmtId="3" fontId="0" fillId="0" borderId="45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45" xfId="0" applyNumberFormat="1" applyFont="1" applyBorder="1" applyAlignment="1">
      <alignment horizontal="center" vertical="center" wrapText="1"/>
    </xf>
    <xf numFmtId="3" fontId="0" fillId="0" borderId="43" xfId="0" applyNumberFormat="1" applyFont="1" applyBorder="1" applyAlignment="1">
      <alignment horizontal="center" vertical="center" wrapText="1"/>
    </xf>
    <xf numFmtId="3" fontId="0" fillId="0" borderId="44" xfId="0" applyNumberFormat="1" applyFon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/>
    </xf>
    <xf numFmtId="3" fontId="0" fillId="0" borderId="47" xfId="0" applyNumberFormat="1" applyBorder="1" applyAlignment="1">
      <alignment/>
    </xf>
    <xf numFmtId="3" fontId="0" fillId="0" borderId="46" xfId="0" applyNumberFormat="1" applyFont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3" fontId="0" fillId="0" borderId="41" xfId="0" applyNumberFormat="1" applyFont="1" applyBorder="1" applyAlignment="1">
      <alignment horizontal="center" vertical="center" wrapText="1"/>
    </xf>
    <xf numFmtId="3" fontId="0" fillId="0" borderId="46" xfId="0" applyNumberFormat="1" applyFont="1" applyBorder="1" applyAlignment="1">
      <alignment horizontal="center" vertical="center"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2" fillId="0" borderId="39" xfId="0" applyNumberFormat="1" applyFon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7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horizontal="center" vertical="center" wrapText="1"/>
    </xf>
    <xf numFmtId="3" fontId="0" fillId="0" borderId="4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/>
    </xf>
    <xf numFmtId="1" fontId="0" fillId="2" borderId="26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0" xfId="0" applyBorder="1" applyAlignment="1">
      <alignment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="90" zoomScaleNormal="9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2.75"/>
  <cols>
    <col min="1" max="1" width="5.7109375" style="0" customWidth="1"/>
    <col min="2" max="2" width="7.140625" style="0" customWidth="1"/>
    <col min="3" max="3" width="8.421875" style="0" customWidth="1"/>
    <col min="4" max="4" width="5.7109375" style="0" customWidth="1"/>
    <col min="5" max="6" width="13.57421875" style="0" bestFit="1" customWidth="1"/>
    <col min="7" max="7" width="12.00390625" style="0" bestFit="1" customWidth="1"/>
    <col min="8" max="8" width="13.57421875" style="0" bestFit="1" customWidth="1"/>
    <col min="9" max="9" width="11.28125" style="0" customWidth="1"/>
    <col min="10" max="10" width="12.00390625" style="0" bestFit="1" customWidth="1"/>
    <col min="11" max="11" width="11.28125" style="0" customWidth="1"/>
    <col min="12" max="12" width="12.00390625" style="0" bestFit="1" customWidth="1"/>
    <col min="13" max="14" width="11.28125" style="0" customWidth="1"/>
    <col min="15" max="15" width="12.00390625" style="0" bestFit="1" customWidth="1"/>
    <col min="16" max="16" width="11.28125" style="0" customWidth="1"/>
    <col min="17" max="18" width="12.00390625" style="0" bestFit="1" customWidth="1"/>
    <col min="19" max="19" width="11.28125" style="0" customWidth="1"/>
    <col min="20" max="20" width="12.00390625" style="0" bestFit="1" customWidth="1"/>
    <col min="21" max="25" width="11.28125" style="0" customWidth="1"/>
    <col min="26" max="28" width="12.00390625" style="0" customWidth="1"/>
    <col min="29" max="29" width="11.28125" style="0" customWidth="1"/>
    <col min="30" max="30" width="13.57421875" style="0" customWidth="1"/>
  </cols>
  <sheetData>
    <row r="1" spans="1:30" ht="15" customHeight="1">
      <c r="A1" s="203" t="s">
        <v>31</v>
      </c>
      <c r="B1" s="173"/>
      <c r="C1" s="173"/>
      <c r="D1" s="190"/>
      <c r="E1" s="172" t="s">
        <v>0</v>
      </c>
      <c r="F1" s="206"/>
      <c r="G1" s="173" t="s">
        <v>1</v>
      </c>
      <c r="H1" s="206"/>
      <c r="I1" s="208" t="s">
        <v>2</v>
      </c>
      <c r="J1" s="208"/>
      <c r="K1" s="208"/>
      <c r="L1" s="208"/>
      <c r="M1" s="208"/>
      <c r="N1" s="196" t="s">
        <v>3</v>
      </c>
      <c r="O1" s="199"/>
      <c r="P1" s="196" t="s">
        <v>4</v>
      </c>
      <c r="Q1" s="199"/>
      <c r="R1" s="173" t="s">
        <v>5</v>
      </c>
      <c r="S1" s="196" t="s">
        <v>6</v>
      </c>
      <c r="T1" s="196"/>
      <c r="U1" s="196" t="s">
        <v>7</v>
      </c>
      <c r="V1" s="196"/>
      <c r="W1" s="173" t="s">
        <v>8</v>
      </c>
      <c r="X1" s="173"/>
      <c r="Y1" s="197" t="s">
        <v>9</v>
      </c>
      <c r="Z1" s="197"/>
      <c r="AA1" s="173" t="s">
        <v>10</v>
      </c>
      <c r="AB1" s="173" t="s">
        <v>11</v>
      </c>
      <c r="AC1" s="190" t="s">
        <v>12</v>
      </c>
      <c r="AD1" s="193" t="s">
        <v>13</v>
      </c>
    </row>
    <row r="2" spans="1:30" ht="15" customHeight="1">
      <c r="A2" s="204"/>
      <c r="B2" s="174"/>
      <c r="C2" s="174"/>
      <c r="D2" s="191"/>
      <c r="E2" s="207"/>
      <c r="F2" s="201"/>
      <c r="G2" s="201"/>
      <c r="H2" s="201"/>
      <c r="I2" s="174" t="s">
        <v>14</v>
      </c>
      <c r="J2" s="195"/>
      <c r="K2" s="195" t="s">
        <v>15</v>
      </c>
      <c r="L2" s="195"/>
      <c r="M2" s="3" t="s">
        <v>16</v>
      </c>
      <c r="N2" s="200"/>
      <c r="O2" s="200"/>
      <c r="P2" s="200"/>
      <c r="Q2" s="200"/>
      <c r="R2" s="201"/>
      <c r="S2" s="195"/>
      <c r="T2" s="195"/>
      <c r="U2" s="195"/>
      <c r="V2" s="195"/>
      <c r="W2" s="174"/>
      <c r="X2" s="174"/>
      <c r="Y2" s="198"/>
      <c r="Z2" s="198"/>
      <c r="AA2" s="174"/>
      <c r="AB2" s="174"/>
      <c r="AC2" s="191"/>
      <c r="AD2" s="194"/>
    </row>
    <row r="3" spans="1:30" ht="15" customHeight="1" thickBot="1">
      <c r="A3" s="204"/>
      <c r="B3" s="174"/>
      <c r="C3" s="174"/>
      <c r="D3" s="191"/>
      <c r="E3" s="5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24</v>
      </c>
      <c r="L3" s="3" t="s">
        <v>22</v>
      </c>
      <c r="M3" s="3" t="s">
        <v>21</v>
      </c>
      <c r="N3" s="3" t="s">
        <v>24</v>
      </c>
      <c r="O3" s="3" t="s">
        <v>22</v>
      </c>
      <c r="P3" s="3" t="s">
        <v>17</v>
      </c>
      <c r="Q3" s="3" t="s">
        <v>18</v>
      </c>
      <c r="R3" s="202"/>
      <c r="S3" s="3" t="s">
        <v>23</v>
      </c>
      <c r="T3" s="3" t="s">
        <v>25</v>
      </c>
      <c r="U3" s="3" t="s">
        <v>23</v>
      </c>
      <c r="V3" s="3" t="s">
        <v>25</v>
      </c>
      <c r="W3" s="3" t="s">
        <v>23</v>
      </c>
      <c r="X3" s="3" t="s">
        <v>25</v>
      </c>
      <c r="Y3" s="3" t="s">
        <v>23</v>
      </c>
      <c r="Z3" s="3" t="s">
        <v>25</v>
      </c>
      <c r="AA3" s="189"/>
      <c r="AB3" s="189"/>
      <c r="AC3" s="192"/>
      <c r="AD3" s="194"/>
    </row>
    <row r="4" spans="1:30" ht="15" customHeight="1" thickBot="1">
      <c r="A4" s="205"/>
      <c r="B4" s="189"/>
      <c r="C4" s="189"/>
      <c r="D4" s="192"/>
      <c r="E4" s="6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7">
        <v>8</v>
      </c>
      <c r="M4" s="7">
        <v>9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7">
        <v>16</v>
      </c>
      <c r="U4" s="7">
        <v>17</v>
      </c>
      <c r="V4" s="7">
        <v>18</v>
      </c>
      <c r="W4" s="7">
        <v>19</v>
      </c>
      <c r="X4" s="7">
        <v>20</v>
      </c>
      <c r="Y4" s="7">
        <v>21</v>
      </c>
      <c r="Z4" s="8">
        <v>22</v>
      </c>
      <c r="AA4" s="8">
        <v>23</v>
      </c>
      <c r="AB4" s="8">
        <v>24</v>
      </c>
      <c r="AC4" s="8">
        <v>25</v>
      </c>
      <c r="AD4" s="9">
        <v>26</v>
      </c>
    </row>
    <row r="5" spans="1:30" ht="15" customHeight="1">
      <c r="A5" s="172" t="s">
        <v>0</v>
      </c>
      <c r="B5" s="173"/>
      <c r="C5" s="1" t="s">
        <v>17</v>
      </c>
      <c r="D5" s="10">
        <v>1</v>
      </c>
      <c r="E5" s="11"/>
      <c r="F5" s="11"/>
      <c r="G5" s="11">
        <f>SUM(Full!AI7:AY15)</f>
        <v>112745636</v>
      </c>
      <c r="H5" s="11">
        <f>SUM(Full!AZ7:BT15)</f>
        <v>8792356.449007865</v>
      </c>
      <c r="I5" s="11"/>
      <c r="J5" s="11"/>
      <c r="K5" s="11"/>
      <c r="L5" s="11"/>
      <c r="M5" s="11"/>
      <c r="N5" s="158"/>
      <c r="O5" s="158"/>
      <c r="P5" s="11"/>
      <c r="Q5" s="11"/>
      <c r="R5" s="11">
        <f>SUM(Full!EE7:EE15)</f>
        <v>750336.3702195839</v>
      </c>
      <c r="S5" s="11"/>
      <c r="T5" s="11"/>
      <c r="U5" s="11"/>
      <c r="V5" s="11"/>
      <c r="W5" s="12"/>
      <c r="X5" s="11"/>
      <c r="Y5" s="11"/>
      <c r="Z5" s="13"/>
      <c r="AA5" s="13"/>
      <c r="AB5" s="11"/>
      <c r="AC5" s="14"/>
      <c r="AD5" s="15">
        <f aca="true" t="shared" si="0" ref="AD5:AD28">SUM(E5:AC5)</f>
        <v>122288328.81922746</v>
      </c>
    </row>
    <row r="6" spans="1:30" ht="15" customHeight="1">
      <c r="A6" s="180"/>
      <c r="B6" s="168"/>
      <c r="C6" s="17" t="s">
        <v>18</v>
      </c>
      <c r="D6" s="18">
        <v>2</v>
      </c>
      <c r="E6" s="19"/>
      <c r="F6" s="19"/>
      <c r="G6" s="19">
        <f>SUM(Full!AI16:AY34)</f>
        <v>1003059.4981646505</v>
      </c>
      <c r="H6" s="19">
        <f>SUM(Full!AZ16:BT34)</f>
        <v>1599120599.0528274</v>
      </c>
      <c r="I6" s="19"/>
      <c r="J6" s="19"/>
      <c r="K6" s="19"/>
      <c r="L6" s="19"/>
      <c r="M6" s="19"/>
      <c r="N6" s="159"/>
      <c r="O6" s="159"/>
      <c r="P6" s="19"/>
      <c r="Q6" s="19"/>
      <c r="R6" s="19">
        <f>SUM(Full!EE16:EE34)</f>
        <v>2505283.6297804164</v>
      </c>
      <c r="S6" s="19"/>
      <c r="T6" s="19"/>
      <c r="U6" s="19"/>
      <c r="V6" s="19"/>
      <c r="W6" s="20"/>
      <c r="X6" s="19"/>
      <c r="Y6" s="19"/>
      <c r="Z6" s="21"/>
      <c r="AA6" s="21"/>
      <c r="AB6" s="19"/>
      <c r="AC6" s="22"/>
      <c r="AD6" s="23">
        <f t="shared" si="0"/>
        <v>1602628942.1807725</v>
      </c>
    </row>
    <row r="7" spans="1:30" ht="15" customHeight="1">
      <c r="A7" s="178" t="s">
        <v>1</v>
      </c>
      <c r="B7" s="179"/>
      <c r="C7" s="25" t="s">
        <v>19</v>
      </c>
      <c r="D7" s="26">
        <v>3</v>
      </c>
      <c r="E7" s="19">
        <f>SUM(Full!G35:O51)</f>
        <v>18447109.20538451</v>
      </c>
      <c r="F7" s="19">
        <f>SUM(Full!P35:AH51)</f>
        <v>54675991.36936581</v>
      </c>
      <c r="G7" s="27"/>
      <c r="H7" s="27"/>
      <c r="I7" s="28"/>
      <c r="J7" s="28"/>
      <c r="K7" s="28"/>
      <c r="L7" s="28"/>
      <c r="M7" s="28"/>
      <c r="N7" s="160">
        <f>SUM(Full!CS35:CX51)</f>
        <v>7055707.066830708</v>
      </c>
      <c r="O7" s="160">
        <f>SUM(Full!CY35:DB51)</f>
        <v>19146547.745188113</v>
      </c>
      <c r="P7" s="28"/>
      <c r="Q7" s="28"/>
      <c r="R7" s="19">
        <f>SUM(Full!EE35:EE51)</f>
        <v>0</v>
      </c>
      <c r="S7" s="28"/>
      <c r="T7" s="28"/>
      <c r="U7" s="19">
        <f>SUM(Full!EH35:EH51)</f>
        <v>3091658.591903776</v>
      </c>
      <c r="V7" s="28"/>
      <c r="W7" s="27"/>
      <c r="X7" s="28"/>
      <c r="Y7" s="28"/>
      <c r="Z7" s="30"/>
      <c r="AA7" s="30"/>
      <c r="AB7" s="19">
        <f>SUM(Full!EO35:EO51)</f>
        <v>11331681.519491736</v>
      </c>
      <c r="AC7" s="19"/>
      <c r="AD7" s="23">
        <f t="shared" si="0"/>
        <v>113748695.49816465</v>
      </c>
    </row>
    <row r="8" spans="1:30" ht="15" customHeight="1">
      <c r="A8" s="180"/>
      <c r="B8" s="168"/>
      <c r="C8" s="17" t="s">
        <v>20</v>
      </c>
      <c r="D8" s="18">
        <v>4</v>
      </c>
      <c r="E8" s="19">
        <f>SUM(Full!G52:O72)</f>
        <v>29276766.716064062</v>
      </c>
      <c r="F8" s="19">
        <f>SUM(Full!P52:AH72)</f>
        <v>581969515.5852404</v>
      </c>
      <c r="G8" s="20"/>
      <c r="H8" s="20"/>
      <c r="I8" s="19"/>
      <c r="J8" s="19"/>
      <c r="K8" s="19"/>
      <c r="L8" s="19"/>
      <c r="M8" s="19"/>
      <c r="N8" s="160">
        <f>SUM(Full!CS52:CX72)</f>
        <v>55574337.78093575</v>
      </c>
      <c r="O8" s="160">
        <f>SUM(Full!CY52:DB72)</f>
        <v>458927435.6299633</v>
      </c>
      <c r="P8" s="19"/>
      <c r="Q8" s="19"/>
      <c r="R8" s="19">
        <f>SUM(Full!EE52:EE72)</f>
        <v>185827939</v>
      </c>
      <c r="S8" s="19"/>
      <c r="T8" s="19"/>
      <c r="U8" s="19"/>
      <c r="V8" s="19">
        <f>SUM(Full!EI52:EI72)</f>
        <v>90615907.49157408</v>
      </c>
      <c r="W8" s="20"/>
      <c r="X8" s="19"/>
      <c r="Y8" s="19"/>
      <c r="Z8" s="21"/>
      <c r="AA8" s="21"/>
      <c r="AB8" s="19">
        <f>SUM(Full!EO52:EO72)</f>
        <v>164503549.29805785</v>
      </c>
      <c r="AC8" s="19">
        <f>SUM(Full!EP52:EP72)</f>
        <v>41217504</v>
      </c>
      <c r="AD8" s="23">
        <f t="shared" si="0"/>
        <v>1607912955.5018353</v>
      </c>
    </row>
    <row r="9" spans="1:30" ht="15" customHeight="1">
      <c r="A9" s="169" t="s">
        <v>2</v>
      </c>
      <c r="B9" s="179" t="s">
        <v>14</v>
      </c>
      <c r="C9" s="25" t="s">
        <v>21</v>
      </c>
      <c r="D9" s="26">
        <v>5</v>
      </c>
      <c r="E9" s="19">
        <f>SUM(Full!G73:O77)</f>
        <v>31281269.81360511</v>
      </c>
      <c r="F9" s="19"/>
      <c r="G9" s="27"/>
      <c r="H9" s="27"/>
      <c r="I9" s="28"/>
      <c r="J9" s="28"/>
      <c r="K9" s="28"/>
      <c r="L9" s="28"/>
      <c r="M9" s="28"/>
      <c r="N9" s="161"/>
      <c r="O9" s="161"/>
      <c r="P9" s="28"/>
      <c r="Q9" s="28"/>
      <c r="R9" s="28"/>
      <c r="S9" s="28"/>
      <c r="T9" s="28"/>
      <c r="U9" s="28"/>
      <c r="V9" s="27"/>
      <c r="W9" s="28"/>
      <c r="X9" s="28"/>
      <c r="Y9" s="28"/>
      <c r="Z9" s="30"/>
      <c r="AA9" s="30"/>
      <c r="AB9" s="28"/>
      <c r="AC9" s="28"/>
      <c r="AD9" s="23">
        <f t="shared" si="0"/>
        <v>31281269.81360511</v>
      </c>
    </row>
    <row r="10" spans="1:30" ht="15" customHeight="1">
      <c r="A10" s="170"/>
      <c r="B10" s="168"/>
      <c r="C10" s="17" t="s">
        <v>22</v>
      </c>
      <c r="D10" s="18">
        <v>6</v>
      </c>
      <c r="E10" s="19"/>
      <c r="F10" s="19">
        <f>SUM(Full!P78:AH81)</f>
        <v>432521246.5583883</v>
      </c>
      <c r="G10" s="20"/>
      <c r="H10" s="20"/>
      <c r="I10" s="19"/>
      <c r="J10" s="19"/>
      <c r="K10" s="19"/>
      <c r="L10" s="19"/>
      <c r="M10" s="19"/>
      <c r="N10" s="159"/>
      <c r="O10" s="159"/>
      <c r="P10" s="19"/>
      <c r="Q10" s="19"/>
      <c r="R10" s="19"/>
      <c r="S10" s="19"/>
      <c r="T10" s="19"/>
      <c r="U10" s="19"/>
      <c r="V10" s="20"/>
      <c r="W10" s="19"/>
      <c r="X10" s="19"/>
      <c r="Y10" s="19"/>
      <c r="Z10" s="21"/>
      <c r="AA10" s="21"/>
      <c r="AB10" s="19"/>
      <c r="AC10" s="19"/>
      <c r="AD10" s="23">
        <f t="shared" si="0"/>
        <v>432521246.5583883</v>
      </c>
    </row>
    <row r="11" spans="1:30" ht="15" customHeight="1">
      <c r="A11" s="170"/>
      <c r="B11" s="179" t="s">
        <v>15</v>
      </c>
      <c r="C11" s="25" t="s">
        <v>24</v>
      </c>
      <c r="D11" s="26">
        <v>7</v>
      </c>
      <c r="E11" s="19">
        <f>SUM(Full!G82:O87)</f>
        <v>21655565.20452967</v>
      </c>
      <c r="F11" s="19">
        <f>SUM(Full!P82:AH87)</f>
        <v>18639003.648377538</v>
      </c>
      <c r="G11" s="27"/>
      <c r="H11" s="27"/>
      <c r="I11" s="28"/>
      <c r="J11" s="28"/>
      <c r="K11" s="28"/>
      <c r="L11" s="28"/>
      <c r="M11" s="28"/>
      <c r="N11" s="161"/>
      <c r="O11" s="161"/>
      <c r="P11" s="28"/>
      <c r="Q11" s="28"/>
      <c r="R11" s="28"/>
      <c r="S11" s="28"/>
      <c r="T11" s="28"/>
      <c r="U11" s="28"/>
      <c r="V11" s="27"/>
      <c r="W11" s="28"/>
      <c r="X11" s="28"/>
      <c r="Y11" s="28"/>
      <c r="Z11" s="30"/>
      <c r="AA11" s="28"/>
      <c r="AB11" s="28"/>
      <c r="AC11" s="28"/>
      <c r="AD11" s="23">
        <f t="shared" si="0"/>
        <v>40294568.85290721</v>
      </c>
    </row>
    <row r="12" spans="1:30" ht="15" customHeight="1">
      <c r="A12" s="170"/>
      <c r="B12" s="168"/>
      <c r="C12" s="17" t="s">
        <v>22</v>
      </c>
      <c r="D12" s="18">
        <v>8</v>
      </c>
      <c r="E12" s="19"/>
      <c r="F12" s="19">
        <f>SUM(Full!P88:AH91)</f>
        <v>342937280.92627263</v>
      </c>
      <c r="G12" s="20"/>
      <c r="H12" s="20"/>
      <c r="I12" s="19"/>
      <c r="J12" s="19"/>
      <c r="K12" s="19"/>
      <c r="L12" s="19"/>
      <c r="M12" s="19"/>
      <c r="N12" s="159"/>
      <c r="O12" s="159"/>
      <c r="P12" s="19"/>
      <c r="Q12" s="19"/>
      <c r="R12" s="19"/>
      <c r="S12" s="19"/>
      <c r="T12" s="19"/>
      <c r="U12" s="19"/>
      <c r="V12" s="20"/>
      <c r="W12" s="19"/>
      <c r="X12" s="19"/>
      <c r="Y12" s="19"/>
      <c r="Z12" s="21"/>
      <c r="AA12" s="19"/>
      <c r="AB12" s="19"/>
      <c r="AC12" s="19"/>
      <c r="AD12" s="23">
        <f t="shared" si="0"/>
        <v>342937280.92627263</v>
      </c>
    </row>
    <row r="13" spans="1:30" ht="15" customHeight="1">
      <c r="A13" s="171"/>
      <c r="B13" s="16" t="s">
        <v>16</v>
      </c>
      <c r="C13" s="17" t="s">
        <v>21</v>
      </c>
      <c r="D13" s="18">
        <v>9</v>
      </c>
      <c r="E13" s="19">
        <f>SUM(Full!G92:O96)</f>
        <v>15640634.906802556</v>
      </c>
      <c r="F13" s="20"/>
      <c r="G13" s="20"/>
      <c r="H13" s="20"/>
      <c r="I13" s="19"/>
      <c r="J13" s="19"/>
      <c r="K13" s="19"/>
      <c r="L13" s="19"/>
      <c r="M13" s="19"/>
      <c r="N13" s="159"/>
      <c r="O13" s="159"/>
      <c r="P13" s="19"/>
      <c r="Q13" s="19"/>
      <c r="R13" s="19"/>
      <c r="S13" s="19"/>
      <c r="T13" s="19"/>
      <c r="U13" s="19"/>
      <c r="V13" s="20"/>
      <c r="W13" s="19"/>
      <c r="X13" s="19"/>
      <c r="Y13" s="19"/>
      <c r="Z13" s="21"/>
      <c r="AA13" s="19"/>
      <c r="AB13" s="19"/>
      <c r="AC13" s="19"/>
      <c r="AD13" s="23">
        <f t="shared" si="0"/>
        <v>15640634.906802556</v>
      </c>
    </row>
    <row r="14" spans="1:30" ht="15" customHeight="1">
      <c r="A14" s="169" t="s">
        <v>26</v>
      </c>
      <c r="B14" s="179" t="s">
        <v>27</v>
      </c>
      <c r="C14" s="25" t="s">
        <v>24</v>
      </c>
      <c r="D14" s="26">
        <v>10</v>
      </c>
      <c r="E14" s="28"/>
      <c r="F14" s="27"/>
      <c r="G14" s="27"/>
      <c r="H14" s="27"/>
      <c r="I14" s="28"/>
      <c r="J14" s="28"/>
      <c r="K14" s="19">
        <f>SUM(Full!CD97:CI102)</f>
        <v>40294568.85290721</v>
      </c>
      <c r="L14" s="19"/>
      <c r="M14" s="28"/>
      <c r="N14" s="161"/>
      <c r="O14" s="161"/>
      <c r="P14" s="160">
        <f>SUM(Full!DC97:DK102)</f>
        <v>27892760.6945934</v>
      </c>
      <c r="Q14" s="160"/>
      <c r="R14" s="165">
        <f>SUM(Full!EE97:EE102)</f>
        <v>15639095.459431829</v>
      </c>
      <c r="S14" s="28"/>
      <c r="T14" s="28"/>
      <c r="U14" s="28"/>
      <c r="V14" s="27"/>
      <c r="W14" s="28"/>
      <c r="X14" s="28"/>
      <c r="Y14" s="28"/>
      <c r="Z14" s="30"/>
      <c r="AA14" s="19"/>
      <c r="AB14" s="28"/>
      <c r="AC14" s="28"/>
      <c r="AD14" s="23">
        <f t="shared" si="0"/>
        <v>83826425.00693244</v>
      </c>
    </row>
    <row r="15" spans="1:30" ht="15" customHeight="1">
      <c r="A15" s="170"/>
      <c r="B15" s="168"/>
      <c r="C15" s="17" t="s">
        <v>22</v>
      </c>
      <c r="D15" s="18">
        <v>11</v>
      </c>
      <c r="E15" s="19"/>
      <c r="F15" s="20"/>
      <c r="G15" s="20"/>
      <c r="H15" s="20"/>
      <c r="I15" s="19"/>
      <c r="J15" s="19"/>
      <c r="K15" s="19"/>
      <c r="L15" s="19">
        <f>SUM(Full!CJ103:CM106)</f>
        <v>342937280.92627263</v>
      </c>
      <c r="M15" s="19"/>
      <c r="N15" s="159"/>
      <c r="O15" s="159"/>
      <c r="P15" s="160"/>
      <c r="Q15" s="160">
        <f>SUM(Full!DL103:ED106)</f>
        <v>264253985.08524665</v>
      </c>
      <c r="R15" s="160">
        <f>SUM(Full!EE103:EE106)</f>
        <v>109311652.38141814</v>
      </c>
      <c r="S15" s="19"/>
      <c r="T15" s="19"/>
      <c r="U15" s="19"/>
      <c r="V15" s="20"/>
      <c r="W15" s="19"/>
      <c r="X15" s="19"/>
      <c r="Y15" s="19"/>
      <c r="Z15" s="21"/>
      <c r="AA15" s="19"/>
      <c r="AB15" s="19"/>
      <c r="AC15" s="19"/>
      <c r="AD15" s="23">
        <f t="shared" si="0"/>
        <v>716502918.3929374</v>
      </c>
    </row>
    <row r="16" spans="1:30" ht="15" customHeight="1">
      <c r="A16" s="170"/>
      <c r="B16" s="179" t="s">
        <v>4</v>
      </c>
      <c r="C16" s="25" t="s">
        <v>17</v>
      </c>
      <c r="D16" s="26">
        <v>12</v>
      </c>
      <c r="E16" s="28"/>
      <c r="F16" s="27"/>
      <c r="G16" s="27"/>
      <c r="H16" s="27"/>
      <c r="I16" s="29">
        <f>SUM(Full!BU107:BY115)</f>
        <v>31281269.813605115</v>
      </c>
      <c r="J16" s="29"/>
      <c r="K16" s="28"/>
      <c r="L16" s="28"/>
      <c r="M16" s="29">
        <f>SUM(Full!CN107:CR115)</f>
        <v>15640634.906802557</v>
      </c>
      <c r="N16" s="161"/>
      <c r="O16" s="161"/>
      <c r="P16" s="32"/>
      <c r="Q16" s="32"/>
      <c r="R16" s="29">
        <f>SUM(Full!EE107:EE115)</f>
        <v>3308215.593249156</v>
      </c>
      <c r="S16" s="28"/>
      <c r="T16" s="28"/>
      <c r="U16" s="28"/>
      <c r="V16" s="27"/>
      <c r="W16" s="28"/>
      <c r="X16" s="28"/>
      <c r="Y16" s="28"/>
      <c r="Z16" s="30"/>
      <c r="AA16" s="19"/>
      <c r="AB16" s="30"/>
      <c r="AC16" s="30"/>
      <c r="AD16" s="23">
        <f t="shared" si="0"/>
        <v>50230120.31365683</v>
      </c>
    </row>
    <row r="17" spans="1:30" ht="15" customHeight="1">
      <c r="A17" s="170"/>
      <c r="B17" s="168"/>
      <c r="C17" s="17" t="s">
        <v>18</v>
      </c>
      <c r="D17" s="18">
        <v>13</v>
      </c>
      <c r="E17" s="19"/>
      <c r="F17" s="20"/>
      <c r="G17" s="20"/>
      <c r="H17" s="20"/>
      <c r="I17" s="29"/>
      <c r="J17" s="29">
        <f>SUM(Full!BZ116:CC134)</f>
        <v>432521246.55838835</v>
      </c>
      <c r="K17" s="19"/>
      <c r="L17" s="19"/>
      <c r="M17" s="31"/>
      <c r="N17" s="159"/>
      <c r="O17" s="159"/>
      <c r="P17" s="29"/>
      <c r="Q17" s="29"/>
      <c r="R17" s="29">
        <f>SUM(Full!EE116:EE134)</f>
        <v>43355258.08520812</v>
      </c>
      <c r="S17" s="19"/>
      <c r="T17" s="19"/>
      <c r="U17" s="19"/>
      <c r="V17" s="20"/>
      <c r="W17" s="19"/>
      <c r="X17" s="19"/>
      <c r="Y17" s="19"/>
      <c r="Z17" s="21"/>
      <c r="AA17" s="19"/>
      <c r="AB17" s="21"/>
      <c r="AC17" s="21"/>
      <c r="AD17" s="23">
        <f t="shared" si="0"/>
        <v>475876504.6435965</v>
      </c>
    </row>
    <row r="18" spans="1:30" ht="15" customHeight="1">
      <c r="A18" s="171"/>
      <c r="B18" s="177" t="s">
        <v>28</v>
      </c>
      <c r="C18" s="177"/>
      <c r="D18" s="18">
        <v>14</v>
      </c>
      <c r="E18" s="21"/>
      <c r="F18" s="21"/>
      <c r="G18" s="20"/>
      <c r="H18" s="20"/>
      <c r="I18" s="19"/>
      <c r="J18" s="19"/>
      <c r="K18" s="19"/>
      <c r="L18" s="19"/>
      <c r="M18" s="19"/>
      <c r="N18" s="159"/>
      <c r="O18" s="159"/>
      <c r="P18" s="29"/>
      <c r="Q18" s="29"/>
      <c r="R18" s="29"/>
      <c r="S18" s="19"/>
      <c r="T18" s="19"/>
      <c r="U18" s="19"/>
      <c r="V18" s="20"/>
      <c r="W18" s="19">
        <f>SUM(Full!EJ135)</f>
        <v>3793067.732760946</v>
      </c>
      <c r="X18" s="19">
        <f>SUM(Full!EK135)</f>
        <v>99593507.26723903</v>
      </c>
      <c r="Y18" s="19">
        <f>SUM(Full!EL135)</f>
        <v>10417624.416305754</v>
      </c>
      <c r="Z18" s="19">
        <f>SUM(Full!EM135)</f>
        <v>188770202.58369425</v>
      </c>
      <c r="AA18" s="19"/>
      <c r="AB18" s="21"/>
      <c r="AC18" s="21"/>
      <c r="AD18" s="23">
        <f t="shared" si="0"/>
        <v>302574402</v>
      </c>
    </row>
    <row r="19" spans="1:30" ht="15" customHeight="1">
      <c r="A19" s="188" t="s">
        <v>6</v>
      </c>
      <c r="B19" s="175"/>
      <c r="C19" s="25" t="s">
        <v>23</v>
      </c>
      <c r="D19" s="26">
        <v>15</v>
      </c>
      <c r="E19" s="19">
        <f>SUM(Full!G136:O136)</f>
        <v>774632.7623693083</v>
      </c>
      <c r="F19" s="19">
        <f>SUM(Full!P136:AH136)</f>
        <v>1651478.3989682007</v>
      </c>
      <c r="G19" s="27"/>
      <c r="H19" s="27"/>
      <c r="I19" s="28"/>
      <c r="J19" s="28"/>
      <c r="K19" s="28"/>
      <c r="L19" s="28"/>
      <c r="M19" s="28"/>
      <c r="N19" s="160">
        <f>SUM(Full!CS136:CX136)</f>
        <v>178103.66398122473</v>
      </c>
      <c r="O19" s="160">
        <f>SUM(Full!CY136:DB136)</f>
        <v>483306.6726990978</v>
      </c>
      <c r="P19" s="32"/>
      <c r="Q19" s="32"/>
      <c r="R19" s="32"/>
      <c r="S19" s="28"/>
      <c r="T19" s="28"/>
      <c r="U19" s="28"/>
      <c r="V19" s="27"/>
      <c r="W19" s="28"/>
      <c r="X19" s="28"/>
      <c r="Y19" s="28"/>
      <c r="Z19" s="30"/>
      <c r="AA19" s="30"/>
      <c r="AB19" s="19">
        <f>SUM(Full!EO136)</f>
        <v>87781.8592677018</v>
      </c>
      <c r="AC19" s="19"/>
      <c r="AD19" s="23">
        <f t="shared" si="0"/>
        <v>3175303.3572855336</v>
      </c>
    </row>
    <row r="20" spans="1:30" ht="15" customHeight="1">
      <c r="A20" s="176"/>
      <c r="B20" s="177"/>
      <c r="C20" s="17" t="s">
        <v>25</v>
      </c>
      <c r="D20" s="18">
        <v>16</v>
      </c>
      <c r="E20" s="19">
        <f>SUM(Full!G137:O137)</f>
        <v>3475275.0928401784</v>
      </c>
      <c r="F20" s="19">
        <f>SUM(Full!P137:AH137)</f>
        <v>74571212.94751239</v>
      </c>
      <c r="G20" s="20"/>
      <c r="H20" s="20"/>
      <c r="I20" s="19"/>
      <c r="J20" s="19"/>
      <c r="K20" s="19"/>
      <c r="L20" s="19"/>
      <c r="M20" s="19"/>
      <c r="N20" s="160">
        <f>SUM(Full!CS137:CX137)</f>
        <v>3427804.7449337076</v>
      </c>
      <c r="O20" s="160">
        <f>SUM(Full!CY137:DB137)</f>
        <v>28306475.69087702</v>
      </c>
      <c r="P20" s="29"/>
      <c r="Q20" s="29"/>
      <c r="R20" s="29"/>
      <c r="S20" s="19"/>
      <c r="T20" s="19"/>
      <c r="U20" s="19"/>
      <c r="V20" s="20"/>
      <c r="W20" s="19"/>
      <c r="X20" s="19"/>
      <c r="Y20" s="19"/>
      <c r="Z20" s="21"/>
      <c r="AA20" s="21"/>
      <c r="AB20" s="19">
        <f>SUM(Full!EO137)</f>
        <v>17035435.61411413</v>
      </c>
      <c r="AC20" s="19"/>
      <c r="AD20" s="23">
        <f t="shared" si="0"/>
        <v>126816204.09027743</v>
      </c>
    </row>
    <row r="21" spans="1:30" ht="15" customHeight="1">
      <c r="A21" s="188" t="s">
        <v>7</v>
      </c>
      <c r="B21" s="175"/>
      <c r="C21" s="25" t="s">
        <v>23</v>
      </c>
      <c r="D21" s="26">
        <v>17</v>
      </c>
      <c r="E21" s="30"/>
      <c r="F21" s="30"/>
      <c r="G21" s="27"/>
      <c r="H21" s="27"/>
      <c r="I21" s="28"/>
      <c r="J21" s="28"/>
      <c r="K21" s="28"/>
      <c r="L21" s="28"/>
      <c r="M21" s="28"/>
      <c r="N21" s="161"/>
      <c r="O21" s="161"/>
      <c r="P21" s="32"/>
      <c r="Q21" s="32"/>
      <c r="R21" s="32"/>
      <c r="S21" s="28"/>
      <c r="T21" s="28"/>
      <c r="U21" s="28"/>
      <c r="V21" s="27"/>
      <c r="W21" s="28"/>
      <c r="X21" s="28"/>
      <c r="Y21" s="28"/>
      <c r="Z21" s="30"/>
      <c r="AA21" s="19">
        <f>SUM(Full!EN138)</f>
        <v>3309672.025613092</v>
      </c>
      <c r="AB21" s="28"/>
      <c r="AC21" s="28"/>
      <c r="AD21" s="23">
        <f t="shared" si="0"/>
        <v>3309672.025613092</v>
      </c>
    </row>
    <row r="22" spans="1:30" ht="15" customHeight="1">
      <c r="A22" s="176"/>
      <c r="B22" s="177"/>
      <c r="C22" s="17" t="s">
        <v>25</v>
      </c>
      <c r="D22" s="18">
        <v>18</v>
      </c>
      <c r="E22" s="21"/>
      <c r="F22" s="21"/>
      <c r="G22" s="20"/>
      <c r="H22" s="20"/>
      <c r="I22" s="19"/>
      <c r="J22" s="19"/>
      <c r="K22" s="19"/>
      <c r="L22" s="19"/>
      <c r="M22" s="19"/>
      <c r="N22" s="159"/>
      <c r="O22" s="159"/>
      <c r="P22" s="29"/>
      <c r="Q22" s="29"/>
      <c r="R22" s="29"/>
      <c r="S22" s="19"/>
      <c r="T22" s="19"/>
      <c r="U22" s="19"/>
      <c r="V22" s="20"/>
      <c r="W22" s="19"/>
      <c r="X22" s="19"/>
      <c r="Y22" s="19"/>
      <c r="Z22" s="21"/>
      <c r="AA22" s="19">
        <f>SUM(Full!EN139)</f>
        <v>96825854.97438689</v>
      </c>
      <c r="AB22" s="19"/>
      <c r="AC22" s="19"/>
      <c r="AD22" s="23">
        <f t="shared" si="0"/>
        <v>96825854.97438689</v>
      </c>
    </row>
    <row r="23" spans="1:30" ht="15" customHeight="1">
      <c r="A23" s="178" t="s">
        <v>8</v>
      </c>
      <c r="B23" s="179"/>
      <c r="C23" s="25" t="s">
        <v>23</v>
      </c>
      <c r="D23" s="26">
        <v>19</v>
      </c>
      <c r="E23" s="19">
        <f>SUM(Full!G140:O140)</f>
        <v>440002.70882724854</v>
      </c>
      <c r="F23" s="19">
        <f>SUM(Full!P140:AH140)</f>
        <v>1247716.493969275</v>
      </c>
      <c r="G23" s="27"/>
      <c r="H23" s="27"/>
      <c r="I23" s="28"/>
      <c r="J23" s="28"/>
      <c r="K23" s="28"/>
      <c r="L23" s="28"/>
      <c r="M23" s="28"/>
      <c r="N23" s="160">
        <f>SUM(Full!CS140:CX140)</f>
        <v>386524.52830838936</v>
      </c>
      <c r="O23" s="160">
        <f>SUM(Full!CY140:DB140)</f>
        <v>1048882.8781928313</v>
      </c>
      <c r="P23" s="32"/>
      <c r="Q23" s="32"/>
      <c r="R23" s="32"/>
      <c r="S23" s="19">
        <f>SUM(Full!EF140)</f>
        <v>203022.7553124537</v>
      </c>
      <c r="T23" s="30"/>
      <c r="U23" s="19">
        <f>SUM(Full!EH140)</f>
        <v>218013.43370931587</v>
      </c>
      <c r="V23" s="27"/>
      <c r="W23" s="28"/>
      <c r="X23" s="28"/>
      <c r="Y23" s="28"/>
      <c r="Z23" s="30"/>
      <c r="AA23" s="30"/>
      <c r="AB23" s="19">
        <f>SUM(Full!EO140)</f>
        <v>248904.9344414325</v>
      </c>
      <c r="AC23" s="19"/>
      <c r="AD23" s="23">
        <f t="shared" si="0"/>
        <v>3793067.732760946</v>
      </c>
    </row>
    <row r="24" spans="1:30" ht="15" customHeight="1">
      <c r="A24" s="180"/>
      <c r="B24" s="168"/>
      <c r="C24" s="17" t="s">
        <v>25</v>
      </c>
      <c r="D24" s="18">
        <v>20</v>
      </c>
      <c r="E24" s="19">
        <f>SUM(Full!G141:O141)</f>
        <v>1294222.0280749248</v>
      </c>
      <c r="F24" s="19">
        <f>SUM(Full!P141:AH141)</f>
        <v>42160832.63340801</v>
      </c>
      <c r="G24" s="20"/>
      <c r="H24" s="20"/>
      <c r="I24" s="19"/>
      <c r="J24" s="19"/>
      <c r="K24" s="19"/>
      <c r="L24" s="19"/>
      <c r="M24" s="19"/>
      <c r="N24" s="160">
        <f>SUM(Full!CS141:CX141)</f>
        <v>3474380.6496951897</v>
      </c>
      <c r="O24" s="160">
        <f>SUM(Full!CY141:DB141)</f>
        <v>28691094.94839456</v>
      </c>
      <c r="P24" s="29"/>
      <c r="Q24" s="29"/>
      <c r="R24" s="29"/>
      <c r="S24" s="19"/>
      <c r="T24" s="19">
        <f>SUM(Full!EG141)</f>
        <v>14634493.692250522</v>
      </c>
      <c r="U24" s="19"/>
      <c r="V24" s="19">
        <f>SUM(Full!EI141)</f>
        <v>6209947.482812813</v>
      </c>
      <c r="W24" s="19"/>
      <c r="X24" s="19"/>
      <c r="Y24" s="19"/>
      <c r="Z24" s="21"/>
      <c r="AA24" s="21"/>
      <c r="AB24" s="19">
        <f>SUM(Full!EO141)</f>
        <v>3128535.8326030225</v>
      </c>
      <c r="AC24" s="19"/>
      <c r="AD24" s="23">
        <f t="shared" si="0"/>
        <v>99593507.26723903</v>
      </c>
    </row>
    <row r="25" spans="1:30" ht="15" customHeight="1">
      <c r="A25" s="188" t="s">
        <v>9</v>
      </c>
      <c r="B25" s="175"/>
      <c r="C25" s="25" t="s">
        <v>23</v>
      </c>
      <c r="D25" s="26">
        <v>21</v>
      </c>
      <c r="E25" s="19">
        <f>SUM(Full!G142:O142)</f>
        <v>2850.380729862178</v>
      </c>
      <c r="F25" s="28"/>
      <c r="G25" s="27"/>
      <c r="H25" s="27"/>
      <c r="I25" s="28"/>
      <c r="J25" s="28"/>
      <c r="K25" s="28"/>
      <c r="L25" s="28"/>
      <c r="M25" s="28"/>
      <c r="N25" s="160">
        <f>SUM(Full!CS142:CX142)</f>
        <v>7305688.335114794</v>
      </c>
      <c r="O25" s="162"/>
      <c r="P25" s="29">
        <f>SUM(Full!DC142:DK142)</f>
        <v>3109085.700461097</v>
      </c>
      <c r="Q25" s="32"/>
      <c r="R25" s="32"/>
      <c r="S25" s="28"/>
      <c r="T25" s="28"/>
      <c r="U25" s="28"/>
      <c r="V25" s="27"/>
      <c r="W25" s="28"/>
      <c r="X25" s="28"/>
      <c r="Y25" s="28"/>
      <c r="Z25" s="30"/>
      <c r="AA25" s="30"/>
      <c r="AB25" s="28"/>
      <c r="AC25" s="28"/>
      <c r="AD25" s="23">
        <f t="shared" si="0"/>
        <v>10417624.416305754</v>
      </c>
    </row>
    <row r="26" spans="1:30" ht="15" customHeight="1">
      <c r="A26" s="176"/>
      <c r="B26" s="177"/>
      <c r="C26" s="17" t="s">
        <v>25</v>
      </c>
      <c r="D26" s="18">
        <v>22</v>
      </c>
      <c r="E26" s="19"/>
      <c r="F26" s="19">
        <f>SUM(Full!P143:AH143)</f>
        <v>52254663.61927013</v>
      </c>
      <c r="G26" s="20"/>
      <c r="H26" s="20"/>
      <c r="I26" s="19"/>
      <c r="J26" s="19"/>
      <c r="K26" s="19"/>
      <c r="L26" s="19"/>
      <c r="M26" s="19"/>
      <c r="N26" s="160"/>
      <c r="O26" s="160">
        <f>SUM(Full!CY143:DB143)</f>
        <v>107060287.28409643</v>
      </c>
      <c r="P26" s="29"/>
      <c r="Q26" s="29">
        <f>SUM(Full!DL143:ED143)</f>
        <v>29455251.680327687</v>
      </c>
      <c r="R26" s="29"/>
      <c r="S26" s="19"/>
      <c r="T26" s="19"/>
      <c r="U26" s="19"/>
      <c r="V26" s="20"/>
      <c r="W26" s="19"/>
      <c r="X26" s="19"/>
      <c r="Y26" s="19"/>
      <c r="Z26" s="21"/>
      <c r="AA26" s="21"/>
      <c r="AB26" s="19"/>
      <c r="AC26" s="19"/>
      <c r="AD26" s="23">
        <f t="shared" si="0"/>
        <v>188770202.58369425</v>
      </c>
    </row>
    <row r="27" spans="1:30" ht="15" customHeight="1">
      <c r="A27" s="181" t="s">
        <v>29</v>
      </c>
      <c r="B27" s="182"/>
      <c r="C27" s="182"/>
      <c r="D27" s="26">
        <v>23</v>
      </c>
      <c r="E27" s="28"/>
      <c r="F27" s="28"/>
      <c r="G27" s="27"/>
      <c r="H27" s="27"/>
      <c r="I27" s="28"/>
      <c r="J27" s="28"/>
      <c r="K27" s="28"/>
      <c r="L27" s="28"/>
      <c r="M27" s="28"/>
      <c r="N27" s="162"/>
      <c r="O27" s="162"/>
      <c r="P27" s="32">
        <f>SUM(Full!DC144:DK144)</f>
        <v>2967350.657236844</v>
      </c>
      <c r="Q27" s="32">
        <f>SUM(Full!DL144:ED144)</f>
        <v>28112464.194774188</v>
      </c>
      <c r="R27" s="32"/>
      <c r="S27" s="19">
        <f>SUM(Full!EF144)</f>
        <v>2972280.60197308</v>
      </c>
      <c r="T27" s="19">
        <f>SUM(Full!EG144)</f>
        <v>112181710.39802693</v>
      </c>
      <c r="U27" s="28"/>
      <c r="V27" s="27"/>
      <c r="W27" s="28"/>
      <c r="X27" s="28"/>
      <c r="Y27" s="28"/>
      <c r="Z27" s="30"/>
      <c r="AA27" s="30"/>
      <c r="AB27" s="30"/>
      <c r="AC27" s="30"/>
      <c r="AD27" s="23">
        <f t="shared" si="0"/>
        <v>146233805.85201102</v>
      </c>
    </row>
    <row r="28" spans="1:30" ht="15" customHeight="1">
      <c r="A28" s="181" t="s">
        <v>30</v>
      </c>
      <c r="B28" s="182"/>
      <c r="C28" s="182"/>
      <c r="D28" s="26">
        <v>24</v>
      </c>
      <c r="E28" s="28"/>
      <c r="F28" s="28"/>
      <c r="G28" s="27"/>
      <c r="H28" s="27"/>
      <c r="I28" s="28"/>
      <c r="J28" s="28"/>
      <c r="K28" s="28"/>
      <c r="L28" s="28"/>
      <c r="M28" s="28"/>
      <c r="N28" s="162">
        <f>SUM(Full!CS145:CX145)</f>
        <v>6423878.23713266</v>
      </c>
      <c r="O28" s="162">
        <f>SUM(Full!CY145:DB145)</f>
        <v>72838887.54352602</v>
      </c>
      <c r="P28" s="32">
        <f>SUM(Full!DC145:DK145)</f>
        <v>12325674.99278874</v>
      </c>
      <c r="Q28" s="32">
        <f>SUM(Full!DL145:ED145)</f>
        <v>116772547.95182464</v>
      </c>
      <c r="R28" s="28">
        <f>SUM(Full!EE145)</f>
        <v>-58123378.51930714</v>
      </c>
      <c r="S28" s="28"/>
      <c r="T28" s="28"/>
      <c r="U28" s="28"/>
      <c r="V28" s="27"/>
      <c r="W28" s="28"/>
      <c r="X28" s="28"/>
      <c r="Y28" s="28"/>
      <c r="Z28" s="30"/>
      <c r="AA28" s="28">
        <f>SUM(Full!EN145)</f>
        <v>46098278.85201104</v>
      </c>
      <c r="AB28" s="30"/>
      <c r="AC28" s="34"/>
      <c r="AD28" s="23">
        <f t="shared" si="0"/>
        <v>196335889.05797595</v>
      </c>
    </row>
    <row r="29" spans="1:30" ht="15" customHeight="1" thickBot="1">
      <c r="A29" s="183" t="s">
        <v>12</v>
      </c>
      <c r="B29" s="184"/>
      <c r="C29" s="185"/>
      <c r="D29" s="4">
        <v>25</v>
      </c>
      <c r="E29" s="36"/>
      <c r="F29" s="36"/>
      <c r="G29" s="37"/>
      <c r="H29" s="37"/>
      <c r="I29" s="36"/>
      <c r="J29" s="36"/>
      <c r="K29" s="36"/>
      <c r="L29" s="36"/>
      <c r="M29" s="36"/>
      <c r="N29" s="163"/>
      <c r="O29" s="163"/>
      <c r="P29" s="38">
        <f>SUM(Full!DC146:DK146)</f>
        <v>3935248.268576747</v>
      </c>
      <c r="Q29" s="38">
        <f>SUM(Full!DL146:ED146)</f>
        <v>37282255.73142326</v>
      </c>
      <c r="R29" s="36"/>
      <c r="S29" s="36"/>
      <c r="T29" s="36"/>
      <c r="U29" s="36"/>
      <c r="V29" s="37"/>
      <c r="W29" s="36"/>
      <c r="X29" s="36"/>
      <c r="Y29" s="36"/>
      <c r="Z29" s="39"/>
      <c r="AA29" s="36"/>
      <c r="AB29" s="39"/>
      <c r="AC29" s="39"/>
      <c r="AD29" s="40">
        <f>SUM(E29:AC29)</f>
        <v>41217504.00000001</v>
      </c>
    </row>
    <row r="30" spans="1:30" ht="15" customHeight="1" thickBot="1">
      <c r="A30" s="186" t="s">
        <v>13</v>
      </c>
      <c r="B30" s="187"/>
      <c r="C30" s="187"/>
      <c r="D30" s="41">
        <v>26</v>
      </c>
      <c r="E30" s="42">
        <f aca="true" t="shared" si="1" ref="E30:AB30">SUM(E5:E29)</f>
        <v>122288328.81922743</v>
      </c>
      <c r="F30" s="42">
        <f t="shared" si="1"/>
        <v>1602628942.1807728</v>
      </c>
      <c r="G30" s="42">
        <f t="shared" si="1"/>
        <v>113748695.49816465</v>
      </c>
      <c r="H30" s="42">
        <f t="shared" si="1"/>
        <v>1607912955.501835</v>
      </c>
      <c r="I30" s="42">
        <f t="shared" si="1"/>
        <v>31281269.813605115</v>
      </c>
      <c r="J30" s="42">
        <f t="shared" si="1"/>
        <v>432521246.55838835</v>
      </c>
      <c r="K30" s="42">
        <f t="shared" si="1"/>
        <v>40294568.85290721</v>
      </c>
      <c r="L30" s="42">
        <f t="shared" si="1"/>
        <v>342937280.92627263</v>
      </c>
      <c r="M30" s="42">
        <f t="shared" si="1"/>
        <v>15640634.906802557</v>
      </c>
      <c r="N30" s="164">
        <v>83826425.00693242</v>
      </c>
      <c r="O30" s="164">
        <v>716502918.3929374</v>
      </c>
      <c r="P30" s="42">
        <f t="shared" si="1"/>
        <v>50230120.31365683</v>
      </c>
      <c r="Q30" s="42">
        <f t="shared" si="1"/>
        <v>475876504.6435964</v>
      </c>
      <c r="R30" s="42">
        <f t="shared" si="1"/>
        <v>302574402.0000001</v>
      </c>
      <c r="S30" s="42">
        <f t="shared" si="1"/>
        <v>3175303.3572855336</v>
      </c>
      <c r="T30" s="42">
        <f t="shared" si="1"/>
        <v>126816204.09027745</v>
      </c>
      <c r="U30" s="42">
        <f t="shared" si="1"/>
        <v>3309672.025613092</v>
      </c>
      <c r="V30" s="42">
        <f t="shared" si="1"/>
        <v>96825854.97438689</v>
      </c>
      <c r="W30" s="42">
        <f t="shared" si="1"/>
        <v>3793067.732760946</v>
      </c>
      <c r="X30" s="42">
        <f t="shared" si="1"/>
        <v>99593507.26723903</v>
      </c>
      <c r="Y30" s="42">
        <f t="shared" si="1"/>
        <v>10417624.416305754</v>
      </c>
      <c r="Z30" s="42">
        <f t="shared" si="1"/>
        <v>188770202.58369425</v>
      </c>
      <c r="AA30" s="42">
        <f t="shared" si="1"/>
        <v>146233805.85201102</v>
      </c>
      <c r="AB30" s="42">
        <f t="shared" si="1"/>
        <v>196335889.0579759</v>
      </c>
      <c r="AC30" s="43">
        <f>SUM(AC5:AC29)</f>
        <v>41217504</v>
      </c>
      <c r="AD30" s="44"/>
    </row>
    <row r="31" spans="1:25" ht="12.75" customHeight="1">
      <c r="A31" s="45"/>
      <c r="B31" s="45"/>
      <c r="C31" s="3"/>
      <c r="D31" s="3"/>
      <c r="E31" s="2"/>
      <c r="F31" s="45"/>
      <c r="G31" s="45"/>
      <c r="H31" s="4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2"/>
      <c r="X31" s="2"/>
      <c r="Y31" s="2"/>
    </row>
    <row r="32" spans="2:29" ht="12.75" customHeight="1">
      <c r="B32" s="3"/>
      <c r="C32" s="3"/>
      <c r="D32" s="3"/>
      <c r="E32" s="36">
        <f>AD5</f>
        <v>122288328.81922746</v>
      </c>
      <c r="F32" s="36">
        <f>AD6</f>
        <v>1602628942.1807725</v>
      </c>
      <c r="G32" s="36">
        <f>AD7</f>
        <v>113748695.49816465</v>
      </c>
      <c r="H32" s="36">
        <f>AD8</f>
        <v>1607912955.5018353</v>
      </c>
      <c r="I32" s="36">
        <f>AD9</f>
        <v>31281269.81360511</v>
      </c>
      <c r="J32" s="36">
        <f>AD10</f>
        <v>432521246.5583883</v>
      </c>
      <c r="K32" s="36">
        <f>AD11</f>
        <v>40294568.85290721</v>
      </c>
      <c r="L32" s="36">
        <f>AD12</f>
        <v>342937280.92627263</v>
      </c>
      <c r="M32" s="36">
        <f>AD13</f>
        <v>15640634.906802556</v>
      </c>
      <c r="N32" s="36">
        <f>AD14</f>
        <v>83826425.00693244</v>
      </c>
      <c r="O32" s="36">
        <f>AD15</f>
        <v>716502918.3929374</v>
      </c>
      <c r="P32" s="36">
        <f>AD16</f>
        <v>50230120.31365683</v>
      </c>
      <c r="Q32" s="36">
        <f>AD17</f>
        <v>475876504.6435965</v>
      </c>
      <c r="R32" s="36">
        <f>AD18</f>
        <v>302574402</v>
      </c>
      <c r="S32" s="36">
        <f>AD19</f>
        <v>3175303.3572855336</v>
      </c>
      <c r="T32" s="36">
        <f>AD20</f>
        <v>126816204.09027743</v>
      </c>
      <c r="U32" s="36">
        <f>AD21</f>
        <v>3309672.025613092</v>
      </c>
      <c r="V32" s="36">
        <f>AD22</f>
        <v>96825854.97438689</v>
      </c>
      <c r="W32" s="36">
        <f>AD23</f>
        <v>3793067.732760946</v>
      </c>
      <c r="X32" s="36">
        <f>AD24</f>
        <v>99593507.26723903</v>
      </c>
      <c r="Y32" s="36">
        <f>AD25</f>
        <v>10417624.416305754</v>
      </c>
      <c r="Z32" s="36">
        <f>AD26</f>
        <v>188770202.58369425</v>
      </c>
      <c r="AA32" s="36">
        <f>AD27</f>
        <v>146233805.85201102</v>
      </c>
      <c r="AB32" s="36">
        <f>AD28</f>
        <v>196335889.05797595</v>
      </c>
      <c r="AC32" s="36">
        <f>AD29</f>
        <v>41217504.00000001</v>
      </c>
    </row>
    <row r="33" spans="5:29" ht="12.75">
      <c r="E33" s="46">
        <f>E30-E32</f>
        <v>0</v>
      </c>
      <c r="F33" s="46">
        <f aca="true" t="shared" si="2" ref="F33:AC33">F30-F32</f>
        <v>0</v>
      </c>
      <c r="G33" s="46">
        <f t="shared" si="2"/>
        <v>0</v>
      </c>
      <c r="H33" s="46">
        <f t="shared" si="2"/>
        <v>0</v>
      </c>
      <c r="I33" s="46">
        <f t="shared" si="2"/>
        <v>0</v>
      </c>
      <c r="J33" s="46">
        <f t="shared" si="2"/>
        <v>0</v>
      </c>
      <c r="K33" s="46">
        <f t="shared" si="2"/>
        <v>0</v>
      </c>
      <c r="L33" s="46">
        <f t="shared" si="2"/>
        <v>0</v>
      </c>
      <c r="M33" s="46">
        <f t="shared" si="2"/>
        <v>0</v>
      </c>
      <c r="N33" s="46">
        <f t="shared" si="2"/>
        <v>0</v>
      </c>
      <c r="O33" s="46">
        <f>O30-O32</f>
        <v>0</v>
      </c>
      <c r="P33" s="46">
        <f t="shared" si="2"/>
        <v>0</v>
      </c>
      <c r="Q33" s="46">
        <f t="shared" si="2"/>
        <v>0</v>
      </c>
      <c r="R33" s="46">
        <f t="shared" si="2"/>
        <v>0</v>
      </c>
      <c r="S33" s="46">
        <f t="shared" si="2"/>
        <v>0</v>
      </c>
      <c r="T33" s="46">
        <f t="shared" si="2"/>
        <v>0</v>
      </c>
      <c r="U33" s="46">
        <f t="shared" si="2"/>
        <v>0</v>
      </c>
      <c r="V33" s="46">
        <f t="shared" si="2"/>
        <v>0</v>
      </c>
      <c r="W33" s="46">
        <f t="shared" si="2"/>
        <v>0</v>
      </c>
      <c r="X33" s="46">
        <f t="shared" si="2"/>
        <v>0</v>
      </c>
      <c r="Y33" s="46">
        <f t="shared" si="2"/>
        <v>0</v>
      </c>
      <c r="Z33" s="46">
        <f t="shared" si="2"/>
        <v>0</v>
      </c>
      <c r="AA33" s="46">
        <f t="shared" si="2"/>
        <v>0</v>
      </c>
      <c r="AB33" s="46">
        <f t="shared" si="2"/>
        <v>0</v>
      </c>
      <c r="AC33" s="46">
        <f t="shared" si="2"/>
        <v>0</v>
      </c>
    </row>
    <row r="34" ht="13.5" thickBot="1"/>
    <row r="35" spans="3:5" ht="12.75">
      <c r="C35" s="56" t="s">
        <v>93</v>
      </c>
      <c r="D35" s="47"/>
      <c r="E35" s="48">
        <v>973845966</v>
      </c>
    </row>
    <row r="36" spans="3:23" ht="12.75">
      <c r="C36" s="57"/>
      <c r="D36" s="49"/>
      <c r="E36" s="50"/>
      <c r="O36" s="24"/>
      <c r="P36" s="24"/>
      <c r="Q36" s="24"/>
      <c r="R36" s="167"/>
      <c r="S36" s="53"/>
      <c r="T36" s="53"/>
      <c r="U36" s="53"/>
      <c r="V36" s="53"/>
      <c r="W36" s="53"/>
    </row>
    <row r="37" spans="3:23" ht="12.75">
      <c r="C37" s="57" t="s">
        <v>94</v>
      </c>
      <c r="D37" s="49"/>
      <c r="E37" s="58">
        <f>SUM(I30:M30,E23:F26,N23:O24,S23:V24,AB23:AB24)</f>
        <v>1018319090.0579758</v>
      </c>
      <c r="O37" s="24"/>
      <c r="R37" s="54"/>
      <c r="S37" s="53"/>
      <c r="T37" s="53"/>
      <c r="U37" s="53"/>
      <c r="V37" s="53"/>
      <c r="W37" s="53"/>
    </row>
    <row r="38" spans="3:23" ht="12.75">
      <c r="C38" s="57" t="s">
        <v>95</v>
      </c>
      <c r="D38" s="49"/>
      <c r="E38" s="58">
        <f>-SUM(R5:R6)</f>
        <v>-3255620</v>
      </c>
      <c r="P38" s="24"/>
      <c r="R38" s="55"/>
      <c r="S38" s="53"/>
      <c r="T38" s="53"/>
      <c r="U38" s="53"/>
      <c r="V38" s="53"/>
      <c r="W38" s="53"/>
    </row>
    <row r="39" spans="3:16" ht="12.75">
      <c r="C39" s="57" t="s">
        <v>96</v>
      </c>
      <c r="D39" s="49"/>
      <c r="E39" s="58">
        <f>-P29-Q29</f>
        <v>-41217504.00000001</v>
      </c>
      <c r="P39" s="24"/>
    </row>
    <row r="40" spans="3:5" ht="13.5" thickBot="1">
      <c r="C40" s="59" t="s">
        <v>93</v>
      </c>
      <c r="D40" s="51"/>
      <c r="E40" s="166">
        <f>SUM(E37:E39)</f>
        <v>973845966.0579758</v>
      </c>
    </row>
  </sheetData>
  <mergeCells count="34">
    <mergeCell ref="P1:Q2"/>
    <mergeCell ref="R1:R3"/>
    <mergeCell ref="S1:T2"/>
    <mergeCell ref="A1:D4"/>
    <mergeCell ref="E1:F2"/>
    <mergeCell ref="G1:H2"/>
    <mergeCell ref="I1:M1"/>
    <mergeCell ref="AB1:AB3"/>
    <mergeCell ref="AC1:AC3"/>
    <mergeCell ref="AD1:AD3"/>
    <mergeCell ref="I2:J2"/>
    <mergeCell ref="K2:L2"/>
    <mergeCell ref="U1:V2"/>
    <mergeCell ref="W1:X2"/>
    <mergeCell ref="Y1:Z2"/>
    <mergeCell ref="AA1:AA3"/>
    <mergeCell ref="N1:O2"/>
    <mergeCell ref="A5:B6"/>
    <mergeCell ref="A7:B8"/>
    <mergeCell ref="A9:A13"/>
    <mergeCell ref="B9:B10"/>
    <mergeCell ref="B11:B12"/>
    <mergeCell ref="A14:A18"/>
    <mergeCell ref="B14:B15"/>
    <mergeCell ref="B16:B17"/>
    <mergeCell ref="B18:C18"/>
    <mergeCell ref="A19:B20"/>
    <mergeCell ref="A21:B22"/>
    <mergeCell ref="A23:B24"/>
    <mergeCell ref="A25:B26"/>
    <mergeCell ref="A27:C27"/>
    <mergeCell ref="A28:C28"/>
    <mergeCell ref="A29:C29"/>
    <mergeCell ref="A30:C3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150"/>
  <sheetViews>
    <sheetView zoomScale="90" zoomScaleNormal="90" workbookViewId="0" topLeftCell="A1">
      <pane xSplit="6" ySplit="6" topLeftCell="G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7" sqref="G7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30.57421875" style="0" bestFit="1" customWidth="1"/>
    <col min="5" max="5" width="6.28125" style="0" customWidth="1"/>
    <col min="6" max="6" width="5.7109375" style="0" customWidth="1"/>
    <col min="7" max="10" width="9.8515625" style="0" customWidth="1"/>
    <col min="11" max="11" width="11.00390625" style="0" customWidth="1"/>
    <col min="12" max="12" width="9.8515625" style="0" customWidth="1"/>
    <col min="13" max="13" width="11.00390625" style="0" customWidth="1"/>
    <col min="14" max="14" width="9.8515625" style="0" customWidth="1"/>
    <col min="15" max="16" width="11.00390625" style="0" customWidth="1"/>
    <col min="17" max="18" width="9.8515625" style="0" customWidth="1"/>
    <col min="19" max="20" width="11.00390625" style="0" customWidth="1"/>
    <col min="21" max="25" width="9.8515625" style="0" customWidth="1"/>
    <col min="26" max="28" width="11.00390625" style="0" customWidth="1"/>
    <col min="29" max="30" width="9.8515625" style="0" customWidth="1"/>
    <col min="31" max="32" width="11.00390625" style="0" customWidth="1"/>
    <col min="33" max="34" width="12.00390625" style="0" customWidth="1"/>
    <col min="35" max="37" width="9.8515625" style="0" customWidth="1"/>
    <col min="38" max="38" width="8.28125" style="0" customWidth="1"/>
    <col min="39" max="44" width="9.8515625" style="0" customWidth="1"/>
    <col min="45" max="45" width="8.28125" style="0" customWidth="1"/>
    <col min="46" max="46" width="11.00390625" style="0" customWidth="1"/>
    <col min="47" max="47" width="9.8515625" style="0" customWidth="1"/>
    <col min="48" max="48" width="11.00390625" style="0" customWidth="1"/>
    <col min="49" max="50" width="9.8515625" style="0" customWidth="1"/>
    <col min="51" max="52" width="11.00390625" style="0" customWidth="1"/>
    <col min="53" max="56" width="9.8515625" style="0" customWidth="1"/>
    <col min="57" max="58" width="11.00390625" style="0" customWidth="1"/>
    <col min="59" max="59" width="9.8515625" style="0" customWidth="1"/>
    <col min="60" max="62" width="11.00390625" style="0" customWidth="1"/>
    <col min="63" max="63" width="9.8515625" style="0" customWidth="1"/>
    <col min="64" max="65" width="11.00390625" style="0" customWidth="1"/>
    <col min="66" max="69" width="9.8515625" style="0" customWidth="1"/>
    <col min="70" max="70" width="11.00390625" style="0" customWidth="1"/>
    <col min="71" max="72" width="12.00390625" style="0" customWidth="1"/>
    <col min="73" max="76" width="9.8515625" style="0" customWidth="1"/>
    <col min="77" max="80" width="11.00390625" style="0" customWidth="1"/>
    <col min="81" max="81" width="12.00390625" style="0" bestFit="1" customWidth="1"/>
    <col min="82" max="85" width="9.8515625" style="0" customWidth="1"/>
    <col min="86" max="86" width="10.00390625" style="0" customWidth="1"/>
    <col min="87" max="90" width="11.00390625" style="0" customWidth="1"/>
    <col min="91" max="91" width="12.00390625" style="0" customWidth="1"/>
    <col min="92" max="93" width="8.28125" style="0" customWidth="1"/>
    <col min="94" max="98" width="9.8515625" style="0" customWidth="1"/>
    <col min="99" max="104" width="11.00390625" style="0" customWidth="1"/>
    <col min="105" max="106" width="12.00390625" style="0" customWidth="1"/>
    <col min="107" max="110" width="9.8515625" style="0" customWidth="1"/>
    <col min="111" max="111" width="11.00390625" style="0" customWidth="1"/>
    <col min="112" max="117" width="9.8515625" style="0" customWidth="1"/>
    <col min="118" max="118" width="8.28125" style="0" customWidth="1"/>
    <col min="119" max="121" width="9.8515625" style="0" customWidth="1"/>
    <col min="122" max="123" width="8.28125" style="0" customWidth="1"/>
    <col min="124" max="128" width="9.8515625" style="0" customWidth="1"/>
    <col min="129" max="130" width="8.28125" style="0" customWidth="1"/>
    <col min="131" max="131" width="9.8515625" style="0" customWidth="1"/>
    <col min="132" max="132" width="11.00390625" style="0" customWidth="1"/>
    <col min="133" max="135" width="12.00390625" style="0" customWidth="1"/>
    <col min="136" max="136" width="9.8515625" style="0" customWidth="1"/>
    <col min="137" max="137" width="12.00390625" style="0" customWidth="1"/>
    <col min="138" max="138" width="9.8515625" style="0" customWidth="1"/>
    <col min="139" max="139" width="11.00390625" style="0" customWidth="1"/>
    <col min="140" max="140" width="9.8515625" style="0" customWidth="1"/>
    <col min="141" max="142" width="11.00390625" style="0" customWidth="1"/>
    <col min="143" max="145" width="12.00390625" style="0" customWidth="1"/>
    <col min="146" max="146" width="11.00390625" style="0" customWidth="1"/>
    <col min="147" max="147" width="12.00390625" style="0" customWidth="1"/>
  </cols>
  <sheetData>
    <row r="1" spans="1:147" ht="15" customHeight="1">
      <c r="A1" s="203" t="s">
        <v>31</v>
      </c>
      <c r="B1" s="173"/>
      <c r="C1" s="173"/>
      <c r="D1" s="173"/>
      <c r="E1" s="173"/>
      <c r="F1" s="190"/>
      <c r="G1" s="172" t="s">
        <v>0</v>
      </c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240"/>
      <c r="AI1" s="244" t="s">
        <v>1</v>
      </c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240"/>
      <c r="BU1" s="246" t="s">
        <v>2</v>
      </c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47"/>
      <c r="CS1" s="251" t="s">
        <v>3</v>
      </c>
      <c r="CT1" s="175"/>
      <c r="CU1" s="175"/>
      <c r="CV1" s="175"/>
      <c r="CW1" s="175"/>
      <c r="CX1" s="175"/>
      <c r="CY1" s="175"/>
      <c r="CZ1" s="175"/>
      <c r="DA1" s="175"/>
      <c r="DB1" s="252"/>
      <c r="DC1" s="251" t="s">
        <v>4</v>
      </c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252"/>
      <c r="EE1" s="212" t="s">
        <v>5</v>
      </c>
      <c r="EF1" s="248" t="s">
        <v>6</v>
      </c>
      <c r="EG1" s="216"/>
      <c r="EH1" s="248" t="s">
        <v>7</v>
      </c>
      <c r="EI1" s="216"/>
      <c r="EJ1" s="244" t="s">
        <v>8</v>
      </c>
      <c r="EK1" s="220"/>
      <c r="EL1" s="256" t="s">
        <v>9</v>
      </c>
      <c r="EM1" s="257"/>
      <c r="EN1" s="212" t="s">
        <v>10</v>
      </c>
      <c r="EO1" s="212" t="s">
        <v>11</v>
      </c>
      <c r="EP1" s="213" t="s">
        <v>12</v>
      </c>
      <c r="EQ1" s="193" t="s">
        <v>13</v>
      </c>
    </row>
    <row r="2" spans="1:147" ht="15" customHeight="1">
      <c r="A2" s="204"/>
      <c r="B2" s="174"/>
      <c r="C2" s="174"/>
      <c r="D2" s="174"/>
      <c r="E2" s="174"/>
      <c r="F2" s="191"/>
      <c r="G2" s="241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3"/>
      <c r="AI2" s="245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3"/>
      <c r="BU2" s="236" t="s">
        <v>14</v>
      </c>
      <c r="BV2" s="237"/>
      <c r="BW2" s="237"/>
      <c r="BX2" s="237"/>
      <c r="BY2" s="237"/>
      <c r="BZ2" s="237"/>
      <c r="CA2" s="237"/>
      <c r="CB2" s="237"/>
      <c r="CC2" s="238"/>
      <c r="CD2" s="227" t="s">
        <v>15</v>
      </c>
      <c r="CE2" s="182"/>
      <c r="CF2" s="182"/>
      <c r="CG2" s="182"/>
      <c r="CH2" s="182"/>
      <c r="CI2" s="182"/>
      <c r="CJ2" s="182"/>
      <c r="CK2" s="182"/>
      <c r="CL2" s="182"/>
      <c r="CM2" s="238"/>
      <c r="CN2" s="227" t="s">
        <v>16</v>
      </c>
      <c r="CO2" s="182"/>
      <c r="CP2" s="182"/>
      <c r="CQ2" s="182"/>
      <c r="CR2" s="238"/>
      <c r="CS2" s="253"/>
      <c r="CT2" s="254"/>
      <c r="CU2" s="254"/>
      <c r="CV2" s="254"/>
      <c r="CW2" s="254"/>
      <c r="CX2" s="254"/>
      <c r="CY2" s="254"/>
      <c r="CZ2" s="254"/>
      <c r="DA2" s="254"/>
      <c r="DB2" s="255"/>
      <c r="DC2" s="253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5"/>
      <c r="EE2" s="229"/>
      <c r="EF2" s="249"/>
      <c r="EG2" s="218"/>
      <c r="EH2" s="249"/>
      <c r="EI2" s="218"/>
      <c r="EJ2" s="250"/>
      <c r="EK2" s="222"/>
      <c r="EL2" s="258"/>
      <c r="EM2" s="259"/>
      <c r="EN2" s="210"/>
      <c r="EO2" s="210"/>
      <c r="EP2" s="214"/>
      <c r="EQ2" s="194"/>
    </row>
    <row r="3" spans="1:147" ht="15" customHeight="1">
      <c r="A3" s="204"/>
      <c r="B3" s="174"/>
      <c r="C3" s="174"/>
      <c r="D3" s="174"/>
      <c r="E3" s="174"/>
      <c r="F3" s="191"/>
      <c r="G3" s="260" t="s">
        <v>17</v>
      </c>
      <c r="H3" s="195"/>
      <c r="I3" s="195"/>
      <c r="J3" s="195"/>
      <c r="K3" s="195"/>
      <c r="L3" s="195"/>
      <c r="M3" s="195"/>
      <c r="N3" s="195"/>
      <c r="O3" s="217"/>
      <c r="P3" s="239" t="s">
        <v>18</v>
      </c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217"/>
      <c r="AI3" s="239" t="s">
        <v>19</v>
      </c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217"/>
      <c r="AZ3" s="239" t="s">
        <v>20</v>
      </c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217"/>
      <c r="BU3" s="239" t="s">
        <v>21</v>
      </c>
      <c r="BV3" s="195"/>
      <c r="BW3" s="195"/>
      <c r="BX3" s="195"/>
      <c r="BY3" s="217"/>
      <c r="BZ3" s="239" t="s">
        <v>22</v>
      </c>
      <c r="CA3" s="195"/>
      <c r="CB3" s="195"/>
      <c r="CC3" s="217"/>
      <c r="CD3" s="227" t="s">
        <v>24</v>
      </c>
      <c r="CE3" s="182"/>
      <c r="CF3" s="182"/>
      <c r="CG3" s="182"/>
      <c r="CH3" s="182"/>
      <c r="CI3" s="238"/>
      <c r="CJ3" s="239" t="s">
        <v>22</v>
      </c>
      <c r="CK3" s="195"/>
      <c r="CL3" s="195"/>
      <c r="CM3" s="217"/>
      <c r="CN3" s="239" t="s">
        <v>21</v>
      </c>
      <c r="CO3" s="195"/>
      <c r="CP3" s="195"/>
      <c r="CQ3" s="195"/>
      <c r="CR3" s="217"/>
      <c r="CS3" s="239" t="s">
        <v>24</v>
      </c>
      <c r="CT3" s="195"/>
      <c r="CU3" s="195"/>
      <c r="CV3" s="195"/>
      <c r="CW3" s="195"/>
      <c r="CX3" s="217"/>
      <c r="CY3" s="239" t="s">
        <v>22</v>
      </c>
      <c r="CZ3" s="195"/>
      <c r="DA3" s="195"/>
      <c r="DB3" s="217"/>
      <c r="DC3" s="239" t="s">
        <v>17</v>
      </c>
      <c r="DD3" s="195"/>
      <c r="DE3" s="195"/>
      <c r="DF3" s="195"/>
      <c r="DG3" s="195"/>
      <c r="DH3" s="195"/>
      <c r="DI3" s="195"/>
      <c r="DJ3" s="195"/>
      <c r="DK3" s="217"/>
      <c r="DL3" s="239" t="s">
        <v>18</v>
      </c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217"/>
      <c r="EE3" s="229"/>
      <c r="EF3" s="209" t="s">
        <v>23</v>
      </c>
      <c r="EG3" s="209" t="s">
        <v>25</v>
      </c>
      <c r="EH3" s="209" t="s">
        <v>23</v>
      </c>
      <c r="EI3" s="209" t="s">
        <v>25</v>
      </c>
      <c r="EJ3" s="209" t="s">
        <v>23</v>
      </c>
      <c r="EK3" s="209" t="s">
        <v>25</v>
      </c>
      <c r="EL3" s="209" t="s">
        <v>23</v>
      </c>
      <c r="EM3" s="209" t="s">
        <v>25</v>
      </c>
      <c r="EN3" s="210"/>
      <c r="EO3" s="210"/>
      <c r="EP3" s="214"/>
      <c r="EQ3" s="194"/>
    </row>
    <row r="4" spans="1:147" ht="15" customHeight="1">
      <c r="A4" s="204"/>
      <c r="B4" s="174"/>
      <c r="C4" s="174"/>
      <c r="D4" s="174"/>
      <c r="E4" s="174"/>
      <c r="F4" s="191"/>
      <c r="G4" s="33" t="s">
        <v>32</v>
      </c>
      <c r="H4" s="25" t="s">
        <v>33</v>
      </c>
      <c r="I4" s="25" t="s">
        <v>34</v>
      </c>
      <c r="J4" s="25" t="s">
        <v>35</v>
      </c>
      <c r="K4" s="25" t="s">
        <v>36</v>
      </c>
      <c r="L4" s="25" t="s">
        <v>37</v>
      </c>
      <c r="M4" s="25" t="s">
        <v>38</v>
      </c>
      <c r="N4" s="25" t="s">
        <v>39</v>
      </c>
      <c r="O4" s="103" t="s">
        <v>40</v>
      </c>
      <c r="P4" s="104" t="s">
        <v>41</v>
      </c>
      <c r="Q4" s="25" t="s">
        <v>42</v>
      </c>
      <c r="R4" s="25" t="s">
        <v>43</v>
      </c>
      <c r="S4" s="25" t="s">
        <v>44</v>
      </c>
      <c r="T4" s="25" t="s">
        <v>45</v>
      </c>
      <c r="U4" s="25" t="s">
        <v>46</v>
      </c>
      <c r="V4" s="25" t="s">
        <v>47</v>
      </c>
      <c r="W4" s="25" t="s">
        <v>48</v>
      </c>
      <c r="X4" s="25" t="s">
        <v>49</v>
      </c>
      <c r="Y4" s="25" t="s">
        <v>50</v>
      </c>
      <c r="Z4" s="25" t="s">
        <v>51</v>
      </c>
      <c r="AA4" s="25" t="s">
        <v>52</v>
      </c>
      <c r="AB4" s="25" t="s">
        <v>53</v>
      </c>
      <c r="AC4" s="25" t="s">
        <v>54</v>
      </c>
      <c r="AD4" s="25" t="s">
        <v>55</v>
      </c>
      <c r="AE4" s="25" t="s">
        <v>56</v>
      </c>
      <c r="AF4" s="25" t="s">
        <v>57</v>
      </c>
      <c r="AG4" s="25" t="s">
        <v>58</v>
      </c>
      <c r="AH4" s="103" t="s">
        <v>59</v>
      </c>
      <c r="AI4" s="104" t="s">
        <v>60</v>
      </c>
      <c r="AJ4" s="25" t="s">
        <v>61</v>
      </c>
      <c r="AK4" s="25" t="s">
        <v>62</v>
      </c>
      <c r="AL4" s="25" t="s">
        <v>63</v>
      </c>
      <c r="AM4" s="25" t="s">
        <v>33</v>
      </c>
      <c r="AN4" s="25" t="s">
        <v>34</v>
      </c>
      <c r="AO4" s="25" t="s">
        <v>64</v>
      </c>
      <c r="AP4" s="25" t="s">
        <v>65</v>
      </c>
      <c r="AQ4" s="25" t="s">
        <v>66</v>
      </c>
      <c r="AR4" s="25" t="s">
        <v>67</v>
      </c>
      <c r="AS4" s="25" t="s">
        <v>68</v>
      </c>
      <c r="AT4" s="25" t="s">
        <v>69</v>
      </c>
      <c r="AU4" s="25" t="s">
        <v>37</v>
      </c>
      <c r="AV4" s="25" t="s">
        <v>38</v>
      </c>
      <c r="AW4" s="25" t="s">
        <v>39</v>
      </c>
      <c r="AX4" s="25" t="s">
        <v>70</v>
      </c>
      <c r="AY4" s="103" t="s">
        <v>40</v>
      </c>
      <c r="AZ4" s="104" t="s">
        <v>71</v>
      </c>
      <c r="BA4" s="25" t="s">
        <v>42</v>
      </c>
      <c r="BB4" s="25" t="s">
        <v>43</v>
      </c>
      <c r="BC4" s="25" t="s">
        <v>72</v>
      </c>
      <c r="BD4" s="25" t="s">
        <v>73</v>
      </c>
      <c r="BE4" s="25" t="s">
        <v>74</v>
      </c>
      <c r="BF4" s="25" t="s">
        <v>75</v>
      </c>
      <c r="BG4" s="25" t="s">
        <v>76</v>
      </c>
      <c r="BH4" s="25" t="s">
        <v>77</v>
      </c>
      <c r="BI4" s="25" t="s">
        <v>78</v>
      </c>
      <c r="BJ4" s="25" t="s">
        <v>79</v>
      </c>
      <c r="BK4" s="25" t="s">
        <v>50</v>
      </c>
      <c r="BL4" s="25" t="s">
        <v>51</v>
      </c>
      <c r="BM4" s="25" t="s">
        <v>52</v>
      </c>
      <c r="BN4" s="25" t="s">
        <v>53</v>
      </c>
      <c r="BO4" s="25" t="s">
        <v>80</v>
      </c>
      <c r="BP4" s="25" t="s">
        <v>81</v>
      </c>
      <c r="BQ4" s="25" t="s">
        <v>82</v>
      </c>
      <c r="BR4" s="25" t="s">
        <v>83</v>
      </c>
      <c r="BS4" s="25" t="s">
        <v>84</v>
      </c>
      <c r="BT4" s="103" t="s">
        <v>59</v>
      </c>
      <c r="BU4" s="104" t="s">
        <v>85</v>
      </c>
      <c r="BV4" s="25" t="s">
        <v>86</v>
      </c>
      <c r="BW4" s="25" t="s">
        <v>87</v>
      </c>
      <c r="BX4" s="25" t="s">
        <v>88</v>
      </c>
      <c r="BY4" s="103" t="s">
        <v>97</v>
      </c>
      <c r="BZ4" s="104" t="s">
        <v>89</v>
      </c>
      <c r="CA4" s="25" t="s">
        <v>90</v>
      </c>
      <c r="CB4" s="25" t="s">
        <v>91</v>
      </c>
      <c r="CC4" s="103" t="s">
        <v>92</v>
      </c>
      <c r="CD4" s="103" t="s">
        <v>85</v>
      </c>
      <c r="CE4" s="103" t="s">
        <v>86</v>
      </c>
      <c r="CF4" s="103" t="s">
        <v>87</v>
      </c>
      <c r="CG4" s="103" t="s">
        <v>88</v>
      </c>
      <c r="CH4" s="152" t="s">
        <v>97</v>
      </c>
      <c r="CI4" s="103" t="s">
        <v>98</v>
      </c>
      <c r="CJ4" s="104" t="s">
        <v>89</v>
      </c>
      <c r="CK4" s="25" t="s">
        <v>90</v>
      </c>
      <c r="CL4" s="25" t="s">
        <v>91</v>
      </c>
      <c r="CM4" s="103" t="s">
        <v>92</v>
      </c>
      <c r="CN4" s="104" t="s">
        <v>85</v>
      </c>
      <c r="CO4" s="25" t="s">
        <v>86</v>
      </c>
      <c r="CP4" s="25" t="s">
        <v>87</v>
      </c>
      <c r="CQ4" s="25" t="s">
        <v>88</v>
      </c>
      <c r="CR4" s="103" t="s">
        <v>97</v>
      </c>
      <c r="CS4" s="104" t="s">
        <v>85</v>
      </c>
      <c r="CT4" s="25" t="s">
        <v>86</v>
      </c>
      <c r="CU4" s="25" t="s">
        <v>87</v>
      </c>
      <c r="CV4" s="25" t="s">
        <v>88</v>
      </c>
      <c r="CW4" s="25" t="s">
        <v>97</v>
      </c>
      <c r="CX4" s="103" t="s">
        <v>98</v>
      </c>
      <c r="CY4" s="104" t="s">
        <v>89</v>
      </c>
      <c r="CZ4" s="25" t="s">
        <v>90</v>
      </c>
      <c r="DA4" s="25" t="s">
        <v>91</v>
      </c>
      <c r="DB4" s="103" t="s">
        <v>92</v>
      </c>
      <c r="DC4" s="104" t="s">
        <v>32</v>
      </c>
      <c r="DD4" s="25" t="s">
        <v>33</v>
      </c>
      <c r="DE4" s="25" t="s">
        <v>34</v>
      </c>
      <c r="DF4" s="25" t="s">
        <v>35</v>
      </c>
      <c r="DG4" s="25" t="s">
        <v>36</v>
      </c>
      <c r="DH4" s="25" t="s">
        <v>37</v>
      </c>
      <c r="DI4" s="25" t="s">
        <v>38</v>
      </c>
      <c r="DJ4" s="25" t="s">
        <v>39</v>
      </c>
      <c r="DK4" s="103" t="s">
        <v>40</v>
      </c>
      <c r="DL4" s="104" t="s">
        <v>41</v>
      </c>
      <c r="DM4" s="25" t="s">
        <v>42</v>
      </c>
      <c r="DN4" s="25" t="s">
        <v>43</v>
      </c>
      <c r="DO4" s="25" t="s">
        <v>44</v>
      </c>
      <c r="DP4" s="25" t="s">
        <v>45</v>
      </c>
      <c r="DQ4" s="25" t="s">
        <v>46</v>
      </c>
      <c r="DR4" s="25" t="s">
        <v>47</v>
      </c>
      <c r="DS4" s="25" t="s">
        <v>48</v>
      </c>
      <c r="DT4" s="25" t="s">
        <v>49</v>
      </c>
      <c r="DU4" s="25" t="s">
        <v>50</v>
      </c>
      <c r="DV4" s="25" t="s">
        <v>51</v>
      </c>
      <c r="DW4" s="25" t="s">
        <v>52</v>
      </c>
      <c r="DX4" s="25" t="s">
        <v>53</v>
      </c>
      <c r="DY4" s="25" t="s">
        <v>54</v>
      </c>
      <c r="DZ4" s="25" t="s">
        <v>55</v>
      </c>
      <c r="EA4" s="25" t="s">
        <v>56</v>
      </c>
      <c r="EB4" s="25" t="s">
        <v>57</v>
      </c>
      <c r="EC4" s="25" t="s">
        <v>58</v>
      </c>
      <c r="ED4" s="103" t="s">
        <v>59</v>
      </c>
      <c r="EE4" s="230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5"/>
      <c r="EQ4" s="194"/>
    </row>
    <row r="5" spans="1:147" ht="15" customHeight="1" thickBot="1">
      <c r="A5" s="204"/>
      <c r="B5" s="174"/>
      <c r="C5" s="174"/>
      <c r="D5" s="174"/>
      <c r="E5" s="174"/>
      <c r="F5" s="191"/>
      <c r="G5" s="33">
        <v>1</v>
      </c>
      <c r="H5" s="25">
        <v>2</v>
      </c>
      <c r="I5" s="25">
        <v>3</v>
      </c>
      <c r="J5" s="25">
        <v>4</v>
      </c>
      <c r="K5" s="25">
        <v>5</v>
      </c>
      <c r="L5" s="25">
        <v>6</v>
      </c>
      <c r="M5" s="25">
        <v>7</v>
      </c>
      <c r="N5" s="25">
        <v>8</v>
      </c>
      <c r="O5" s="103">
        <v>9</v>
      </c>
      <c r="P5" s="104">
        <v>10</v>
      </c>
      <c r="Q5" s="25">
        <v>11</v>
      </c>
      <c r="R5" s="25">
        <v>12</v>
      </c>
      <c r="S5" s="25">
        <v>13</v>
      </c>
      <c r="T5" s="25">
        <v>14</v>
      </c>
      <c r="U5" s="25">
        <v>15</v>
      </c>
      <c r="V5" s="25">
        <v>16</v>
      </c>
      <c r="W5" s="25">
        <v>17</v>
      </c>
      <c r="X5" s="25">
        <v>18</v>
      </c>
      <c r="Y5" s="25">
        <v>19</v>
      </c>
      <c r="Z5" s="25">
        <v>20</v>
      </c>
      <c r="AA5" s="25">
        <v>21</v>
      </c>
      <c r="AB5" s="25">
        <v>22</v>
      </c>
      <c r="AC5" s="25">
        <v>23</v>
      </c>
      <c r="AD5" s="25">
        <v>24</v>
      </c>
      <c r="AE5" s="25">
        <v>25</v>
      </c>
      <c r="AF5" s="25">
        <v>26</v>
      </c>
      <c r="AG5" s="25">
        <v>27</v>
      </c>
      <c r="AH5" s="103">
        <v>28</v>
      </c>
      <c r="AI5" s="104">
        <v>1</v>
      </c>
      <c r="AJ5" s="25">
        <v>2</v>
      </c>
      <c r="AK5" s="25">
        <v>3</v>
      </c>
      <c r="AL5" s="25">
        <v>4</v>
      </c>
      <c r="AM5" s="25">
        <v>5</v>
      </c>
      <c r="AN5" s="25">
        <v>6</v>
      </c>
      <c r="AO5" s="25">
        <v>7</v>
      </c>
      <c r="AP5" s="25">
        <v>8</v>
      </c>
      <c r="AQ5" s="25">
        <v>9</v>
      </c>
      <c r="AR5" s="25">
        <v>10</v>
      </c>
      <c r="AS5" s="25">
        <v>11</v>
      </c>
      <c r="AT5" s="25">
        <v>12</v>
      </c>
      <c r="AU5" s="25">
        <v>13</v>
      </c>
      <c r="AV5" s="25">
        <v>14</v>
      </c>
      <c r="AW5" s="25">
        <v>15</v>
      </c>
      <c r="AX5" s="25">
        <v>16</v>
      </c>
      <c r="AY5" s="103">
        <v>17</v>
      </c>
      <c r="AZ5" s="104">
        <v>18</v>
      </c>
      <c r="BA5" s="25">
        <v>19</v>
      </c>
      <c r="BB5" s="25">
        <v>20</v>
      </c>
      <c r="BC5" s="25">
        <v>21</v>
      </c>
      <c r="BD5" s="25">
        <v>22</v>
      </c>
      <c r="BE5" s="25">
        <v>23</v>
      </c>
      <c r="BF5" s="25">
        <v>24</v>
      </c>
      <c r="BG5" s="25">
        <v>25</v>
      </c>
      <c r="BH5" s="25">
        <v>26</v>
      </c>
      <c r="BI5" s="25">
        <v>27</v>
      </c>
      <c r="BJ5" s="25">
        <v>28</v>
      </c>
      <c r="BK5" s="25">
        <v>29</v>
      </c>
      <c r="BL5" s="25">
        <v>30</v>
      </c>
      <c r="BM5" s="25">
        <v>31</v>
      </c>
      <c r="BN5" s="25">
        <v>32</v>
      </c>
      <c r="BO5" s="25">
        <v>33</v>
      </c>
      <c r="BP5" s="25">
        <v>34</v>
      </c>
      <c r="BQ5" s="25">
        <v>35</v>
      </c>
      <c r="BR5" s="25">
        <v>36</v>
      </c>
      <c r="BS5" s="25">
        <v>37</v>
      </c>
      <c r="BT5" s="103">
        <v>38</v>
      </c>
      <c r="BU5" s="104">
        <v>1</v>
      </c>
      <c r="BV5" s="25">
        <v>2</v>
      </c>
      <c r="BW5" s="25">
        <v>3</v>
      </c>
      <c r="BX5" s="25">
        <v>4</v>
      </c>
      <c r="BY5" s="103">
        <v>5</v>
      </c>
      <c r="BZ5" s="104">
        <v>1</v>
      </c>
      <c r="CA5" s="25">
        <v>2</v>
      </c>
      <c r="CB5" s="25">
        <v>3</v>
      </c>
      <c r="CC5" s="103">
        <v>4</v>
      </c>
      <c r="CD5" s="103">
        <v>1</v>
      </c>
      <c r="CE5" s="103">
        <v>2</v>
      </c>
      <c r="CF5" s="103">
        <v>3</v>
      </c>
      <c r="CG5" s="103">
        <v>4</v>
      </c>
      <c r="CH5" s="152">
        <v>5</v>
      </c>
      <c r="CI5" s="103">
        <v>6</v>
      </c>
      <c r="CJ5" s="104">
        <v>1</v>
      </c>
      <c r="CK5" s="25">
        <v>2</v>
      </c>
      <c r="CL5" s="25">
        <v>3</v>
      </c>
      <c r="CM5" s="103">
        <v>4</v>
      </c>
      <c r="CN5" s="104">
        <v>1</v>
      </c>
      <c r="CO5" s="25">
        <v>2</v>
      </c>
      <c r="CP5" s="25">
        <v>3</v>
      </c>
      <c r="CQ5" s="25">
        <v>4</v>
      </c>
      <c r="CR5" s="103">
        <v>5</v>
      </c>
      <c r="CS5" s="104">
        <v>1</v>
      </c>
      <c r="CT5" s="25">
        <v>2</v>
      </c>
      <c r="CU5" s="25">
        <v>3</v>
      </c>
      <c r="CV5" s="25">
        <v>4</v>
      </c>
      <c r="CW5" s="25">
        <v>5</v>
      </c>
      <c r="CX5" s="103">
        <v>6</v>
      </c>
      <c r="CY5" s="104">
        <v>1</v>
      </c>
      <c r="CZ5" s="25">
        <v>2</v>
      </c>
      <c r="DA5" s="25">
        <v>3</v>
      </c>
      <c r="DB5" s="103">
        <v>4</v>
      </c>
      <c r="DC5" s="104">
        <v>1</v>
      </c>
      <c r="DD5" s="25">
        <v>2</v>
      </c>
      <c r="DE5" s="25">
        <v>3</v>
      </c>
      <c r="DF5" s="25">
        <v>4</v>
      </c>
      <c r="DG5" s="25">
        <v>5</v>
      </c>
      <c r="DH5" s="25">
        <v>6</v>
      </c>
      <c r="DI5" s="25">
        <v>7</v>
      </c>
      <c r="DJ5" s="25">
        <v>8</v>
      </c>
      <c r="DK5" s="103">
        <v>9</v>
      </c>
      <c r="DL5" s="104">
        <v>10</v>
      </c>
      <c r="DM5" s="25">
        <v>11</v>
      </c>
      <c r="DN5" s="25">
        <v>12</v>
      </c>
      <c r="DO5" s="25">
        <v>13</v>
      </c>
      <c r="DP5" s="25">
        <v>14</v>
      </c>
      <c r="DQ5" s="25">
        <v>15</v>
      </c>
      <c r="DR5" s="25">
        <v>16</v>
      </c>
      <c r="DS5" s="25">
        <v>17</v>
      </c>
      <c r="DT5" s="25">
        <v>18</v>
      </c>
      <c r="DU5" s="25">
        <v>19</v>
      </c>
      <c r="DV5" s="25">
        <v>20</v>
      </c>
      <c r="DW5" s="25">
        <v>21</v>
      </c>
      <c r="DX5" s="25">
        <v>22</v>
      </c>
      <c r="DY5" s="25">
        <v>23</v>
      </c>
      <c r="DZ5" s="25">
        <v>24</v>
      </c>
      <c r="EA5" s="25">
        <v>25</v>
      </c>
      <c r="EB5" s="25">
        <v>26</v>
      </c>
      <c r="EC5" s="25">
        <v>27</v>
      </c>
      <c r="ED5" s="103">
        <v>28</v>
      </c>
      <c r="EE5" s="155">
        <v>1</v>
      </c>
      <c r="EF5" s="25">
        <v>1</v>
      </c>
      <c r="EG5" s="152">
        <v>1</v>
      </c>
      <c r="EH5" s="152">
        <v>1</v>
      </c>
      <c r="EI5" s="152">
        <v>1</v>
      </c>
      <c r="EJ5" s="152">
        <v>1</v>
      </c>
      <c r="EK5" s="152">
        <v>1</v>
      </c>
      <c r="EL5" s="152">
        <v>1</v>
      </c>
      <c r="EM5" s="152">
        <v>1</v>
      </c>
      <c r="EN5" s="156">
        <v>1</v>
      </c>
      <c r="EO5" s="156">
        <v>1</v>
      </c>
      <c r="EP5" s="157">
        <v>1</v>
      </c>
      <c r="EQ5" s="228"/>
    </row>
    <row r="6" spans="1:147" ht="15" customHeight="1" thickBot="1">
      <c r="A6" s="205"/>
      <c r="B6" s="189"/>
      <c r="C6" s="189"/>
      <c r="D6" s="189"/>
      <c r="E6" s="189"/>
      <c r="F6" s="192"/>
      <c r="G6" s="60">
        <v>1</v>
      </c>
      <c r="H6" s="61">
        <v>2</v>
      </c>
      <c r="I6" s="61">
        <v>3</v>
      </c>
      <c r="J6" s="61">
        <v>4</v>
      </c>
      <c r="K6" s="61">
        <v>5</v>
      </c>
      <c r="L6" s="61">
        <v>6</v>
      </c>
      <c r="M6" s="61">
        <v>7</v>
      </c>
      <c r="N6" s="61">
        <v>8</v>
      </c>
      <c r="O6" s="73">
        <v>9</v>
      </c>
      <c r="P6" s="77">
        <v>10</v>
      </c>
      <c r="Q6" s="61">
        <v>11</v>
      </c>
      <c r="R6" s="61">
        <v>12</v>
      </c>
      <c r="S6" s="61">
        <v>13</v>
      </c>
      <c r="T6" s="61">
        <v>14</v>
      </c>
      <c r="U6" s="61">
        <v>15</v>
      </c>
      <c r="V6" s="61">
        <v>16</v>
      </c>
      <c r="W6" s="61">
        <v>17</v>
      </c>
      <c r="X6" s="61">
        <v>18</v>
      </c>
      <c r="Y6" s="61">
        <v>19</v>
      </c>
      <c r="Z6" s="61">
        <v>20</v>
      </c>
      <c r="AA6" s="61">
        <v>21</v>
      </c>
      <c r="AB6" s="61">
        <v>22</v>
      </c>
      <c r="AC6" s="61">
        <v>23</v>
      </c>
      <c r="AD6" s="61">
        <v>24</v>
      </c>
      <c r="AE6" s="61">
        <v>25</v>
      </c>
      <c r="AF6" s="61">
        <v>26</v>
      </c>
      <c r="AG6" s="61">
        <v>27</v>
      </c>
      <c r="AH6" s="73">
        <v>28</v>
      </c>
      <c r="AI6" s="77">
        <v>29</v>
      </c>
      <c r="AJ6" s="61">
        <v>30</v>
      </c>
      <c r="AK6" s="61">
        <v>31</v>
      </c>
      <c r="AL6" s="61">
        <v>32</v>
      </c>
      <c r="AM6" s="61">
        <v>33</v>
      </c>
      <c r="AN6" s="61">
        <v>34</v>
      </c>
      <c r="AO6" s="61">
        <v>35</v>
      </c>
      <c r="AP6" s="61">
        <v>36</v>
      </c>
      <c r="AQ6" s="61">
        <v>37</v>
      </c>
      <c r="AR6" s="61">
        <v>38</v>
      </c>
      <c r="AS6" s="61">
        <v>39</v>
      </c>
      <c r="AT6" s="61">
        <v>40</v>
      </c>
      <c r="AU6" s="61">
        <v>41</v>
      </c>
      <c r="AV6" s="61">
        <v>42</v>
      </c>
      <c r="AW6" s="61">
        <v>43</v>
      </c>
      <c r="AX6" s="61">
        <v>44</v>
      </c>
      <c r="AY6" s="73">
        <v>45</v>
      </c>
      <c r="AZ6" s="77">
        <v>46</v>
      </c>
      <c r="BA6" s="61">
        <v>47</v>
      </c>
      <c r="BB6" s="61">
        <v>48</v>
      </c>
      <c r="BC6" s="61">
        <v>49</v>
      </c>
      <c r="BD6" s="61">
        <v>50</v>
      </c>
      <c r="BE6" s="61">
        <v>51</v>
      </c>
      <c r="BF6" s="61">
        <v>52</v>
      </c>
      <c r="BG6" s="61">
        <v>53</v>
      </c>
      <c r="BH6" s="61">
        <v>54</v>
      </c>
      <c r="BI6" s="61">
        <v>55</v>
      </c>
      <c r="BJ6" s="61">
        <v>56</v>
      </c>
      <c r="BK6" s="61">
        <v>57</v>
      </c>
      <c r="BL6" s="61">
        <v>58</v>
      </c>
      <c r="BM6" s="61">
        <v>59</v>
      </c>
      <c r="BN6" s="61">
        <v>60</v>
      </c>
      <c r="BO6" s="61">
        <v>61</v>
      </c>
      <c r="BP6" s="61">
        <v>62</v>
      </c>
      <c r="BQ6" s="61">
        <v>63</v>
      </c>
      <c r="BR6" s="61">
        <v>64</v>
      </c>
      <c r="BS6" s="61">
        <v>65</v>
      </c>
      <c r="BT6" s="73">
        <v>66</v>
      </c>
      <c r="BU6" s="77">
        <v>67</v>
      </c>
      <c r="BV6" s="61">
        <v>68</v>
      </c>
      <c r="BW6" s="61">
        <v>69</v>
      </c>
      <c r="BX6" s="61">
        <v>70</v>
      </c>
      <c r="BY6" s="73">
        <v>71</v>
      </c>
      <c r="BZ6" s="77">
        <v>72</v>
      </c>
      <c r="CA6" s="61">
        <v>73</v>
      </c>
      <c r="CB6" s="61">
        <v>74</v>
      </c>
      <c r="CC6" s="73">
        <v>75</v>
      </c>
      <c r="CD6" s="73">
        <v>76</v>
      </c>
      <c r="CE6" s="73">
        <v>77</v>
      </c>
      <c r="CF6" s="73">
        <v>78</v>
      </c>
      <c r="CG6" s="73">
        <v>79</v>
      </c>
      <c r="CH6" s="73">
        <v>80</v>
      </c>
      <c r="CI6" s="87">
        <v>81</v>
      </c>
      <c r="CJ6" s="77">
        <v>82</v>
      </c>
      <c r="CK6" s="61">
        <v>83</v>
      </c>
      <c r="CL6" s="61">
        <v>84</v>
      </c>
      <c r="CM6" s="73">
        <v>85</v>
      </c>
      <c r="CN6" s="77">
        <v>86</v>
      </c>
      <c r="CO6" s="61">
        <v>87</v>
      </c>
      <c r="CP6" s="61">
        <v>88</v>
      </c>
      <c r="CQ6" s="61">
        <v>89</v>
      </c>
      <c r="CR6" s="73">
        <v>90</v>
      </c>
      <c r="CS6" s="77">
        <v>91</v>
      </c>
      <c r="CT6" s="61">
        <v>92</v>
      </c>
      <c r="CU6" s="61">
        <v>93</v>
      </c>
      <c r="CV6" s="61">
        <v>94</v>
      </c>
      <c r="CW6" s="61">
        <v>95</v>
      </c>
      <c r="CX6" s="73">
        <v>96</v>
      </c>
      <c r="CY6" s="77">
        <v>97</v>
      </c>
      <c r="CZ6" s="61">
        <v>98</v>
      </c>
      <c r="DA6" s="61">
        <v>99</v>
      </c>
      <c r="DB6" s="73">
        <v>100</v>
      </c>
      <c r="DC6" s="77">
        <v>101</v>
      </c>
      <c r="DD6" s="61">
        <v>102</v>
      </c>
      <c r="DE6" s="61">
        <v>103</v>
      </c>
      <c r="DF6" s="61">
        <v>104</v>
      </c>
      <c r="DG6" s="61">
        <v>105</v>
      </c>
      <c r="DH6" s="61">
        <v>106</v>
      </c>
      <c r="DI6" s="61">
        <v>107</v>
      </c>
      <c r="DJ6" s="61">
        <v>108</v>
      </c>
      <c r="DK6" s="73">
        <v>109</v>
      </c>
      <c r="DL6" s="77">
        <v>110</v>
      </c>
      <c r="DM6" s="61">
        <v>111</v>
      </c>
      <c r="DN6" s="61">
        <v>112</v>
      </c>
      <c r="DO6" s="61">
        <v>113</v>
      </c>
      <c r="DP6" s="61">
        <v>114</v>
      </c>
      <c r="DQ6" s="61">
        <v>115</v>
      </c>
      <c r="DR6" s="61">
        <v>116</v>
      </c>
      <c r="DS6" s="61">
        <v>117</v>
      </c>
      <c r="DT6" s="61">
        <v>118</v>
      </c>
      <c r="DU6" s="61">
        <v>119</v>
      </c>
      <c r="DV6" s="61">
        <v>120</v>
      </c>
      <c r="DW6" s="61">
        <v>121</v>
      </c>
      <c r="DX6" s="61">
        <v>122</v>
      </c>
      <c r="DY6" s="61">
        <v>123</v>
      </c>
      <c r="DZ6" s="61">
        <v>124</v>
      </c>
      <c r="EA6" s="61">
        <v>125</v>
      </c>
      <c r="EB6" s="61">
        <v>126</v>
      </c>
      <c r="EC6" s="61">
        <v>127</v>
      </c>
      <c r="ED6" s="73">
        <v>128</v>
      </c>
      <c r="EE6" s="87">
        <v>129</v>
      </c>
      <c r="EF6" s="61">
        <v>130</v>
      </c>
      <c r="EG6" s="87">
        <v>131</v>
      </c>
      <c r="EH6" s="87">
        <v>132</v>
      </c>
      <c r="EI6" s="87">
        <v>133</v>
      </c>
      <c r="EJ6" s="87">
        <v>134</v>
      </c>
      <c r="EK6" s="87">
        <v>135</v>
      </c>
      <c r="EL6" s="87">
        <v>136</v>
      </c>
      <c r="EM6" s="153">
        <v>137</v>
      </c>
      <c r="EN6" s="153">
        <v>138</v>
      </c>
      <c r="EO6" s="153">
        <v>139</v>
      </c>
      <c r="EP6" s="154">
        <v>140</v>
      </c>
      <c r="EQ6" s="9">
        <v>141</v>
      </c>
    </row>
    <row r="7" spans="1:147" ht="15" customHeight="1">
      <c r="A7" s="172" t="s">
        <v>0</v>
      </c>
      <c r="B7" s="220"/>
      <c r="C7" s="216" t="s">
        <v>17</v>
      </c>
      <c r="D7" s="149" t="s">
        <v>32</v>
      </c>
      <c r="E7" s="1">
        <v>1</v>
      </c>
      <c r="F7" s="10">
        <v>1</v>
      </c>
      <c r="G7" s="44"/>
      <c r="H7" s="14"/>
      <c r="I7" s="14"/>
      <c r="J7" s="14"/>
      <c r="K7" s="14"/>
      <c r="L7" s="14"/>
      <c r="M7" s="14"/>
      <c r="N7" s="14"/>
      <c r="O7" s="74"/>
      <c r="P7" s="7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74"/>
      <c r="AI7" s="78">
        <v>0</v>
      </c>
      <c r="AJ7" s="14">
        <v>5520945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74">
        <v>0</v>
      </c>
      <c r="AZ7" s="78">
        <v>0</v>
      </c>
      <c r="BA7" s="14">
        <v>345</v>
      </c>
      <c r="BB7" s="14">
        <v>226520</v>
      </c>
      <c r="BC7" s="14">
        <v>0</v>
      </c>
      <c r="BD7" s="14">
        <v>0</v>
      </c>
      <c r="BE7" s="14">
        <v>0</v>
      </c>
      <c r="BF7" s="14">
        <v>0</v>
      </c>
      <c r="BG7" s="14">
        <v>0</v>
      </c>
      <c r="BH7" s="14">
        <v>0</v>
      </c>
      <c r="BI7" s="14">
        <v>0</v>
      </c>
      <c r="BJ7" s="14">
        <v>0</v>
      </c>
      <c r="BK7" s="14">
        <v>0</v>
      </c>
      <c r="BL7" s="14">
        <v>210.34328351680873</v>
      </c>
      <c r="BM7" s="14">
        <v>91107.7202306726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151.34156186071266</v>
      </c>
      <c r="BT7" s="74">
        <v>19.886341666577888</v>
      </c>
      <c r="BU7" s="78"/>
      <c r="BV7" s="14"/>
      <c r="BW7" s="14"/>
      <c r="BX7" s="14"/>
      <c r="BY7" s="74"/>
      <c r="BZ7" s="78"/>
      <c r="CA7" s="14"/>
      <c r="CB7" s="14"/>
      <c r="CC7" s="74"/>
      <c r="CD7" s="78"/>
      <c r="CE7" s="14"/>
      <c r="CF7" s="14"/>
      <c r="CG7" s="14"/>
      <c r="CH7" s="14"/>
      <c r="CI7" s="74"/>
      <c r="CJ7" s="78"/>
      <c r="CK7" s="14"/>
      <c r="CL7" s="14"/>
      <c r="CM7" s="74"/>
      <c r="CN7" s="78"/>
      <c r="CO7" s="14"/>
      <c r="CP7" s="14"/>
      <c r="CQ7" s="14"/>
      <c r="CR7" s="74"/>
      <c r="CS7" s="78"/>
      <c r="CT7" s="14"/>
      <c r="CU7" s="14"/>
      <c r="CV7" s="14"/>
      <c r="CW7" s="14"/>
      <c r="CX7" s="74"/>
      <c r="CY7" s="78"/>
      <c r="CZ7" s="14"/>
      <c r="DA7" s="14"/>
      <c r="DB7" s="74"/>
      <c r="DC7" s="78"/>
      <c r="DD7" s="14"/>
      <c r="DE7" s="14"/>
      <c r="DF7" s="14"/>
      <c r="DG7" s="14"/>
      <c r="DH7" s="14"/>
      <c r="DI7" s="14"/>
      <c r="DJ7" s="14"/>
      <c r="DK7" s="74"/>
      <c r="DL7" s="78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74"/>
      <c r="EE7" s="88">
        <v>34069.440574500084</v>
      </c>
      <c r="EF7" s="14"/>
      <c r="EG7" s="88"/>
      <c r="EH7" s="88"/>
      <c r="EI7" s="88"/>
      <c r="EJ7" s="100"/>
      <c r="EK7" s="88"/>
      <c r="EL7" s="88"/>
      <c r="EM7" s="101"/>
      <c r="EN7" s="101"/>
      <c r="EO7" s="88"/>
      <c r="EP7" s="65"/>
      <c r="EQ7" s="15">
        <f>SUM(G7:EP7)</f>
        <v>5873368.731992216</v>
      </c>
    </row>
    <row r="8" spans="1:147" ht="15" customHeight="1">
      <c r="A8" s="204"/>
      <c r="B8" s="221"/>
      <c r="C8" s="217"/>
      <c r="D8" s="150" t="s">
        <v>33</v>
      </c>
      <c r="E8" s="17">
        <v>2</v>
      </c>
      <c r="F8" s="18">
        <v>2</v>
      </c>
      <c r="G8" s="66"/>
      <c r="H8" s="36"/>
      <c r="I8" s="36"/>
      <c r="J8" s="36"/>
      <c r="K8" s="36"/>
      <c r="L8" s="36"/>
      <c r="M8" s="36"/>
      <c r="N8" s="36"/>
      <c r="O8" s="75"/>
      <c r="P8" s="79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75"/>
      <c r="AI8" s="79">
        <v>0</v>
      </c>
      <c r="AJ8" s="36">
        <v>0</v>
      </c>
      <c r="AK8" s="36">
        <v>0</v>
      </c>
      <c r="AL8" s="36">
        <v>0</v>
      </c>
      <c r="AM8" s="36">
        <v>7807193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75">
        <v>0</v>
      </c>
      <c r="AZ8" s="79">
        <v>0</v>
      </c>
      <c r="BA8" s="36">
        <v>0</v>
      </c>
      <c r="BB8" s="36">
        <v>0</v>
      </c>
      <c r="BC8" s="36">
        <v>0</v>
      </c>
      <c r="BD8" s="36">
        <v>0</v>
      </c>
      <c r="BE8" s="36">
        <v>397.0620038817121</v>
      </c>
      <c r="BF8" s="36">
        <v>252733.70992467643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318.94962592239824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229.4836028749569</v>
      </c>
      <c r="BT8" s="75">
        <v>30.154237061784603</v>
      </c>
      <c r="BU8" s="79"/>
      <c r="BV8" s="36"/>
      <c r="BW8" s="36"/>
      <c r="BX8" s="36"/>
      <c r="BY8" s="75"/>
      <c r="BZ8" s="79"/>
      <c r="CA8" s="36"/>
      <c r="CB8" s="36"/>
      <c r="CC8" s="75"/>
      <c r="CD8" s="79"/>
      <c r="CE8" s="36"/>
      <c r="CF8" s="36"/>
      <c r="CG8" s="36"/>
      <c r="CH8" s="36"/>
      <c r="CI8" s="75"/>
      <c r="CJ8" s="79"/>
      <c r="CK8" s="36"/>
      <c r="CL8" s="36"/>
      <c r="CM8" s="75"/>
      <c r="CN8" s="79"/>
      <c r="CO8" s="36"/>
      <c r="CP8" s="36"/>
      <c r="CQ8" s="36"/>
      <c r="CR8" s="75"/>
      <c r="CS8" s="79"/>
      <c r="CT8" s="36"/>
      <c r="CU8" s="36"/>
      <c r="CV8" s="36"/>
      <c r="CW8" s="36"/>
      <c r="CX8" s="75"/>
      <c r="CY8" s="79"/>
      <c r="CZ8" s="36"/>
      <c r="DA8" s="36"/>
      <c r="DB8" s="75"/>
      <c r="DC8" s="79"/>
      <c r="DD8" s="36"/>
      <c r="DE8" s="36"/>
      <c r="DF8" s="36"/>
      <c r="DG8" s="36"/>
      <c r="DH8" s="36"/>
      <c r="DI8" s="36"/>
      <c r="DJ8" s="36"/>
      <c r="DK8" s="75"/>
      <c r="DL8" s="79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75"/>
      <c r="EE8" s="89">
        <v>50211.58736747821</v>
      </c>
      <c r="EF8" s="36"/>
      <c r="EG8" s="89"/>
      <c r="EH8" s="89"/>
      <c r="EI8" s="89"/>
      <c r="EJ8" s="98"/>
      <c r="EK8" s="89"/>
      <c r="EL8" s="89"/>
      <c r="EM8" s="97"/>
      <c r="EN8" s="97"/>
      <c r="EO8" s="89"/>
      <c r="EP8" s="63"/>
      <c r="EQ8" s="23">
        <f>SUM(G8:EP8)</f>
        <v>8111113.946761895</v>
      </c>
    </row>
    <row r="9" spans="1:147" ht="15" customHeight="1">
      <c r="A9" s="204"/>
      <c r="B9" s="221"/>
      <c r="C9" s="217"/>
      <c r="D9" s="150" t="s">
        <v>34</v>
      </c>
      <c r="E9" s="17">
        <v>3</v>
      </c>
      <c r="F9" s="18">
        <v>3</v>
      </c>
      <c r="G9" s="66"/>
      <c r="H9" s="36"/>
      <c r="I9" s="36"/>
      <c r="J9" s="36"/>
      <c r="K9" s="36"/>
      <c r="L9" s="36"/>
      <c r="M9" s="36"/>
      <c r="N9" s="36"/>
      <c r="O9" s="75"/>
      <c r="P9" s="79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75"/>
      <c r="AI9" s="79">
        <v>0</v>
      </c>
      <c r="AJ9" s="36">
        <v>0</v>
      </c>
      <c r="AK9" s="36">
        <v>0</v>
      </c>
      <c r="AL9" s="36">
        <v>0</v>
      </c>
      <c r="AM9" s="36">
        <v>0</v>
      </c>
      <c r="AN9" s="36">
        <v>5101607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75">
        <v>0</v>
      </c>
      <c r="AZ9" s="79">
        <v>0</v>
      </c>
      <c r="BA9" s="36">
        <v>0</v>
      </c>
      <c r="BB9" s="36">
        <v>0</v>
      </c>
      <c r="BC9" s="36">
        <v>0</v>
      </c>
      <c r="BD9" s="36">
        <v>0</v>
      </c>
      <c r="BE9" s="36">
        <v>259.4600003403233</v>
      </c>
      <c r="BF9" s="36">
        <v>165148.73702849395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208.41749963822957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149.9559643026758</v>
      </c>
      <c r="BT9" s="75">
        <v>19.704273594115037</v>
      </c>
      <c r="BU9" s="79"/>
      <c r="BV9" s="36"/>
      <c r="BW9" s="36"/>
      <c r="BX9" s="36"/>
      <c r="BY9" s="75"/>
      <c r="BZ9" s="79"/>
      <c r="CA9" s="36"/>
      <c r="CB9" s="36"/>
      <c r="CC9" s="75"/>
      <c r="CD9" s="79"/>
      <c r="CE9" s="36"/>
      <c r="CF9" s="36"/>
      <c r="CG9" s="36"/>
      <c r="CH9" s="36"/>
      <c r="CI9" s="75"/>
      <c r="CJ9" s="79"/>
      <c r="CK9" s="36"/>
      <c r="CL9" s="36"/>
      <c r="CM9" s="75"/>
      <c r="CN9" s="79"/>
      <c r="CO9" s="36"/>
      <c r="CP9" s="36"/>
      <c r="CQ9" s="36"/>
      <c r="CR9" s="75"/>
      <c r="CS9" s="79"/>
      <c r="CT9" s="36"/>
      <c r="CU9" s="36"/>
      <c r="CV9" s="36"/>
      <c r="CW9" s="36"/>
      <c r="CX9" s="75"/>
      <c r="CY9" s="79"/>
      <c r="CZ9" s="36"/>
      <c r="DA9" s="36"/>
      <c r="DB9" s="75"/>
      <c r="DC9" s="79"/>
      <c r="DD9" s="36"/>
      <c r="DE9" s="36"/>
      <c r="DF9" s="36"/>
      <c r="DG9" s="36"/>
      <c r="DH9" s="36"/>
      <c r="DI9" s="36"/>
      <c r="DJ9" s="36"/>
      <c r="DK9" s="75"/>
      <c r="DL9" s="79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75"/>
      <c r="EE9" s="89">
        <v>32810.740761120986</v>
      </c>
      <c r="EF9" s="36"/>
      <c r="EG9" s="89"/>
      <c r="EH9" s="89"/>
      <c r="EI9" s="89"/>
      <c r="EJ9" s="98"/>
      <c r="EK9" s="89"/>
      <c r="EL9" s="89"/>
      <c r="EM9" s="97"/>
      <c r="EN9" s="97"/>
      <c r="EO9" s="89"/>
      <c r="EP9" s="63"/>
      <c r="EQ9" s="23">
        <f>SUM(G9:EP9)</f>
        <v>5300204.01552749</v>
      </c>
    </row>
    <row r="10" spans="1:147" ht="15" customHeight="1">
      <c r="A10" s="204"/>
      <c r="B10" s="221"/>
      <c r="C10" s="217"/>
      <c r="D10" s="150" t="s">
        <v>35</v>
      </c>
      <c r="E10" s="17">
        <v>4</v>
      </c>
      <c r="F10" s="18">
        <v>4</v>
      </c>
      <c r="G10" s="66"/>
      <c r="H10" s="36"/>
      <c r="I10" s="36"/>
      <c r="J10" s="36"/>
      <c r="K10" s="36"/>
      <c r="L10" s="36"/>
      <c r="M10" s="36"/>
      <c r="N10" s="36"/>
      <c r="O10" s="75"/>
      <c r="P10" s="79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75"/>
      <c r="AI10" s="79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1492794</v>
      </c>
      <c r="AR10" s="36">
        <v>4310467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75">
        <v>0</v>
      </c>
      <c r="AZ10" s="79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187862.61364246893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102689.44702527049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170.5802895744636</v>
      </c>
      <c r="BT10" s="75">
        <v>22.41431817112875</v>
      </c>
      <c r="BU10" s="79"/>
      <c r="BV10" s="36"/>
      <c r="BW10" s="36"/>
      <c r="BX10" s="36"/>
      <c r="BY10" s="75"/>
      <c r="BZ10" s="79"/>
      <c r="CA10" s="36"/>
      <c r="CB10" s="36"/>
      <c r="CC10" s="75"/>
      <c r="CD10" s="79"/>
      <c r="CE10" s="36"/>
      <c r="CF10" s="36"/>
      <c r="CG10" s="36"/>
      <c r="CH10" s="36"/>
      <c r="CI10" s="75"/>
      <c r="CJ10" s="79"/>
      <c r="CK10" s="36"/>
      <c r="CL10" s="36"/>
      <c r="CM10" s="75"/>
      <c r="CN10" s="79"/>
      <c r="CO10" s="36"/>
      <c r="CP10" s="36"/>
      <c r="CQ10" s="36"/>
      <c r="CR10" s="75"/>
      <c r="CS10" s="79"/>
      <c r="CT10" s="36"/>
      <c r="CU10" s="36"/>
      <c r="CV10" s="36"/>
      <c r="CW10" s="36"/>
      <c r="CX10" s="75"/>
      <c r="CY10" s="79"/>
      <c r="CZ10" s="36"/>
      <c r="DA10" s="36"/>
      <c r="DB10" s="75"/>
      <c r="DC10" s="79"/>
      <c r="DD10" s="36"/>
      <c r="DE10" s="36"/>
      <c r="DF10" s="36"/>
      <c r="DG10" s="36"/>
      <c r="DH10" s="36"/>
      <c r="DI10" s="36"/>
      <c r="DJ10" s="36"/>
      <c r="DK10" s="75"/>
      <c r="DL10" s="79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75"/>
      <c r="EE10" s="89">
        <v>37959.73500482817</v>
      </c>
      <c r="EF10" s="36"/>
      <c r="EG10" s="89"/>
      <c r="EH10" s="89"/>
      <c r="EI10" s="89"/>
      <c r="EJ10" s="98"/>
      <c r="EK10" s="89"/>
      <c r="EL10" s="89"/>
      <c r="EM10" s="97"/>
      <c r="EN10" s="97"/>
      <c r="EO10" s="89"/>
      <c r="EP10" s="63"/>
      <c r="EQ10" s="23">
        <f>SUM(G10:EP10)</f>
        <v>6131965.790280313</v>
      </c>
    </row>
    <row r="11" spans="1:147" ht="15" customHeight="1">
      <c r="A11" s="204"/>
      <c r="B11" s="221"/>
      <c r="C11" s="217"/>
      <c r="D11" s="150" t="s">
        <v>36</v>
      </c>
      <c r="E11" s="17">
        <v>5</v>
      </c>
      <c r="F11" s="18">
        <v>5</v>
      </c>
      <c r="G11" s="66"/>
      <c r="H11" s="36"/>
      <c r="I11" s="36"/>
      <c r="J11" s="36"/>
      <c r="K11" s="36"/>
      <c r="L11" s="36"/>
      <c r="M11" s="36"/>
      <c r="N11" s="36"/>
      <c r="O11" s="75"/>
      <c r="P11" s="79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75"/>
      <c r="AI11" s="79">
        <v>6852946</v>
      </c>
      <c r="AJ11" s="36">
        <v>0</v>
      </c>
      <c r="AK11" s="36">
        <v>4139594</v>
      </c>
      <c r="AL11" s="36">
        <v>504008</v>
      </c>
      <c r="AM11" s="36">
        <v>0</v>
      </c>
      <c r="AN11" s="36">
        <v>0</v>
      </c>
      <c r="AO11" s="36">
        <v>1800130</v>
      </c>
      <c r="AP11" s="36">
        <v>2302064</v>
      </c>
      <c r="AQ11" s="36">
        <v>0</v>
      </c>
      <c r="AR11" s="36">
        <v>0</v>
      </c>
      <c r="AS11" s="36">
        <v>979439</v>
      </c>
      <c r="AT11" s="36">
        <v>22243975</v>
      </c>
      <c r="AU11" s="36">
        <v>0</v>
      </c>
      <c r="AV11" s="36">
        <v>0</v>
      </c>
      <c r="AW11" s="36">
        <v>0</v>
      </c>
      <c r="AX11" s="36">
        <v>0</v>
      </c>
      <c r="AY11" s="75">
        <v>0</v>
      </c>
      <c r="AZ11" s="79">
        <v>1658947</v>
      </c>
      <c r="BA11" s="36">
        <v>0</v>
      </c>
      <c r="BB11" s="36">
        <v>0</v>
      </c>
      <c r="BC11" s="36">
        <v>59574</v>
      </c>
      <c r="BD11" s="36">
        <v>0</v>
      </c>
      <c r="BE11" s="36">
        <v>1065.203290039371</v>
      </c>
      <c r="BF11" s="36">
        <v>657523.9394043607</v>
      </c>
      <c r="BG11" s="36">
        <v>0</v>
      </c>
      <c r="BH11" s="36">
        <v>0</v>
      </c>
      <c r="BI11" s="36">
        <v>0</v>
      </c>
      <c r="BJ11" s="36">
        <v>0</v>
      </c>
      <c r="BK11" s="36">
        <v>286.34411613600014</v>
      </c>
      <c r="BL11" s="36">
        <v>569.3061036482591</v>
      </c>
      <c r="BM11" s="36">
        <v>369517.83274405694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633.638581387191</v>
      </c>
      <c r="BT11" s="75">
        <v>80.89515544884273</v>
      </c>
      <c r="BU11" s="79"/>
      <c r="BV11" s="36"/>
      <c r="BW11" s="36"/>
      <c r="BX11" s="36"/>
      <c r="BY11" s="75"/>
      <c r="BZ11" s="79"/>
      <c r="CA11" s="36"/>
      <c r="CB11" s="36"/>
      <c r="CC11" s="75"/>
      <c r="CD11" s="79"/>
      <c r="CE11" s="36"/>
      <c r="CF11" s="36"/>
      <c r="CG11" s="36"/>
      <c r="CH11" s="36"/>
      <c r="CI11" s="75"/>
      <c r="CJ11" s="79"/>
      <c r="CK11" s="36"/>
      <c r="CL11" s="36"/>
      <c r="CM11" s="75"/>
      <c r="CN11" s="79"/>
      <c r="CO11" s="36"/>
      <c r="CP11" s="36"/>
      <c r="CQ11" s="36"/>
      <c r="CR11" s="75"/>
      <c r="CS11" s="79"/>
      <c r="CT11" s="36"/>
      <c r="CU11" s="36"/>
      <c r="CV11" s="36"/>
      <c r="CW11" s="36"/>
      <c r="CX11" s="75"/>
      <c r="CY11" s="79"/>
      <c r="CZ11" s="36"/>
      <c r="DA11" s="36"/>
      <c r="DB11" s="75"/>
      <c r="DC11" s="79"/>
      <c r="DD11" s="36"/>
      <c r="DE11" s="36"/>
      <c r="DF11" s="36"/>
      <c r="DG11" s="36"/>
      <c r="DH11" s="36"/>
      <c r="DI11" s="36"/>
      <c r="DJ11" s="36"/>
      <c r="DK11" s="75"/>
      <c r="DL11" s="79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75"/>
      <c r="EE11" s="89">
        <v>257449.52614882783</v>
      </c>
      <c r="EF11" s="36"/>
      <c r="EG11" s="89"/>
      <c r="EH11" s="89"/>
      <c r="EI11" s="89"/>
      <c r="EJ11" s="98"/>
      <c r="EK11" s="89"/>
      <c r="EL11" s="89"/>
      <c r="EM11" s="97"/>
      <c r="EN11" s="97"/>
      <c r="EO11" s="89"/>
      <c r="EP11" s="63"/>
      <c r="EQ11" s="23">
        <f>SUM(G11:EP11)</f>
        <v>41827803.6855439</v>
      </c>
    </row>
    <row r="12" spans="1:147" ht="15" customHeight="1">
      <c r="A12" s="204"/>
      <c r="B12" s="221"/>
      <c r="C12" s="217"/>
      <c r="D12" s="151" t="s">
        <v>37</v>
      </c>
      <c r="E12" s="17">
        <v>6</v>
      </c>
      <c r="F12" s="18">
        <v>6</v>
      </c>
      <c r="G12" s="66"/>
      <c r="H12" s="36"/>
      <c r="I12" s="36"/>
      <c r="J12" s="36"/>
      <c r="K12" s="36"/>
      <c r="L12" s="36"/>
      <c r="M12" s="36"/>
      <c r="N12" s="36"/>
      <c r="O12" s="75"/>
      <c r="P12" s="79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75"/>
      <c r="AI12" s="79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6054137</v>
      </c>
      <c r="AV12" s="36">
        <v>0</v>
      </c>
      <c r="AW12" s="36">
        <v>0</v>
      </c>
      <c r="AX12" s="36">
        <v>0</v>
      </c>
      <c r="AY12" s="75">
        <v>0</v>
      </c>
      <c r="AZ12" s="79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1693782</v>
      </c>
      <c r="BH12" s="36">
        <v>0</v>
      </c>
      <c r="BI12" s="36">
        <v>0</v>
      </c>
      <c r="BJ12" s="36">
        <v>0</v>
      </c>
      <c r="BK12" s="36">
        <v>0</v>
      </c>
      <c r="BL12" s="36">
        <v>241.86834804222872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75">
        <v>22.866794351977365</v>
      </c>
      <c r="BU12" s="79"/>
      <c r="BV12" s="36"/>
      <c r="BW12" s="36"/>
      <c r="BX12" s="36"/>
      <c r="BY12" s="75"/>
      <c r="BZ12" s="79"/>
      <c r="CA12" s="36"/>
      <c r="CB12" s="36"/>
      <c r="CC12" s="75"/>
      <c r="CD12" s="79"/>
      <c r="CE12" s="36"/>
      <c r="CF12" s="36"/>
      <c r="CG12" s="36"/>
      <c r="CH12" s="36"/>
      <c r="CI12" s="75"/>
      <c r="CJ12" s="79"/>
      <c r="CK12" s="36"/>
      <c r="CL12" s="36"/>
      <c r="CM12" s="75"/>
      <c r="CN12" s="79"/>
      <c r="CO12" s="36"/>
      <c r="CP12" s="36"/>
      <c r="CQ12" s="36"/>
      <c r="CR12" s="75"/>
      <c r="CS12" s="79"/>
      <c r="CT12" s="36"/>
      <c r="CU12" s="36"/>
      <c r="CV12" s="36"/>
      <c r="CW12" s="36"/>
      <c r="CX12" s="75"/>
      <c r="CY12" s="79"/>
      <c r="CZ12" s="36"/>
      <c r="DA12" s="36"/>
      <c r="DB12" s="75"/>
      <c r="DC12" s="79"/>
      <c r="DD12" s="36"/>
      <c r="DE12" s="36"/>
      <c r="DF12" s="36"/>
      <c r="DG12" s="36"/>
      <c r="DH12" s="36"/>
      <c r="DI12" s="36"/>
      <c r="DJ12" s="36"/>
      <c r="DK12" s="75"/>
      <c r="DL12" s="79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75"/>
      <c r="EE12" s="89">
        <v>47492.232739410814</v>
      </c>
      <c r="EF12" s="36"/>
      <c r="EG12" s="89"/>
      <c r="EH12" s="89"/>
      <c r="EI12" s="89"/>
      <c r="EJ12" s="98"/>
      <c r="EK12" s="89"/>
      <c r="EL12" s="89"/>
      <c r="EM12" s="97"/>
      <c r="EN12" s="97"/>
      <c r="EO12" s="89"/>
      <c r="EP12" s="63"/>
      <c r="EQ12" s="23">
        <f>SUM(G12:EP12)</f>
        <v>7795675.967881805</v>
      </c>
    </row>
    <row r="13" spans="1:147" ht="15" customHeight="1">
      <c r="A13" s="204"/>
      <c r="B13" s="221"/>
      <c r="C13" s="217"/>
      <c r="D13" s="151" t="s">
        <v>38</v>
      </c>
      <c r="E13" s="17">
        <v>7</v>
      </c>
      <c r="F13" s="18">
        <v>7</v>
      </c>
      <c r="G13" s="66"/>
      <c r="H13" s="36"/>
      <c r="I13" s="36"/>
      <c r="J13" s="36"/>
      <c r="K13" s="36"/>
      <c r="L13" s="36"/>
      <c r="M13" s="36"/>
      <c r="N13" s="36"/>
      <c r="O13" s="75"/>
      <c r="P13" s="79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75"/>
      <c r="AI13" s="79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12866761.916826302</v>
      </c>
      <c r="AW13" s="36">
        <v>0</v>
      </c>
      <c r="AX13" s="36">
        <v>6699319</v>
      </c>
      <c r="AY13" s="75">
        <v>0</v>
      </c>
      <c r="AZ13" s="79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976.8367750037537</v>
      </c>
      <c r="BF13" s="36">
        <v>0</v>
      </c>
      <c r="BG13" s="36">
        <v>0</v>
      </c>
      <c r="BH13" s="36">
        <v>584896.12684</v>
      </c>
      <c r="BI13" s="36">
        <v>0</v>
      </c>
      <c r="BJ13" s="36">
        <v>2142500</v>
      </c>
      <c r="BK13" s="36">
        <v>0</v>
      </c>
      <c r="BL13" s="36">
        <v>784.6676864792781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75">
        <v>74.18430219001122</v>
      </c>
      <c r="BU13" s="79"/>
      <c r="BV13" s="36"/>
      <c r="BW13" s="36"/>
      <c r="BX13" s="36"/>
      <c r="BY13" s="75"/>
      <c r="BZ13" s="79"/>
      <c r="CA13" s="36"/>
      <c r="CB13" s="36"/>
      <c r="CC13" s="75"/>
      <c r="CD13" s="79"/>
      <c r="CE13" s="36"/>
      <c r="CF13" s="36"/>
      <c r="CG13" s="36"/>
      <c r="CH13" s="36"/>
      <c r="CI13" s="75"/>
      <c r="CJ13" s="79"/>
      <c r="CK13" s="36"/>
      <c r="CL13" s="36"/>
      <c r="CM13" s="75"/>
      <c r="CN13" s="79"/>
      <c r="CO13" s="36"/>
      <c r="CP13" s="36"/>
      <c r="CQ13" s="36"/>
      <c r="CR13" s="75"/>
      <c r="CS13" s="79"/>
      <c r="CT13" s="36"/>
      <c r="CU13" s="36"/>
      <c r="CV13" s="36"/>
      <c r="CW13" s="36"/>
      <c r="CX13" s="75"/>
      <c r="CY13" s="79"/>
      <c r="CZ13" s="36"/>
      <c r="DA13" s="36"/>
      <c r="DB13" s="75"/>
      <c r="DC13" s="79"/>
      <c r="DD13" s="36"/>
      <c r="DE13" s="36"/>
      <c r="DF13" s="36"/>
      <c r="DG13" s="36"/>
      <c r="DH13" s="36"/>
      <c r="DI13" s="36"/>
      <c r="DJ13" s="36"/>
      <c r="DK13" s="75"/>
      <c r="DL13" s="79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75"/>
      <c r="EE13" s="89">
        <v>136719.19836324413</v>
      </c>
      <c r="EF13" s="36"/>
      <c r="EG13" s="89"/>
      <c r="EH13" s="89"/>
      <c r="EI13" s="89"/>
      <c r="EJ13" s="98"/>
      <c r="EK13" s="89"/>
      <c r="EL13" s="89"/>
      <c r="EM13" s="97"/>
      <c r="EN13" s="97"/>
      <c r="EO13" s="89"/>
      <c r="EP13" s="63"/>
      <c r="EQ13" s="23">
        <f>SUM(G13:EP13)</f>
        <v>22432031.93079322</v>
      </c>
    </row>
    <row r="14" spans="1:147" ht="15" customHeight="1">
      <c r="A14" s="204"/>
      <c r="B14" s="221"/>
      <c r="C14" s="217"/>
      <c r="D14" s="151" t="s">
        <v>39</v>
      </c>
      <c r="E14" s="17">
        <v>8</v>
      </c>
      <c r="F14" s="18">
        <v>8</v>
      </c>
      <c r="G14" s="66"/>
      <c r="H14" s="36"/>
      <c r="I14" s="36"/>
      <c r="J14" s="36"/>
      <c r="K14" s="36"/>
      <c r="L14" s="36"/>
      <c r="M14" s="36"/>
      <c r="N14" s="36"/>
      <c r="O14" s="75"/>
      <c r="P14" s="79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75"/>
      <c r="AI14" s="79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3744342.0831736983</v>
      </c>
      <c r="AX14" s="36">
        <v>0</v>
      </c>
      <c r="AY14" s="75">
        <v>0</v>
      </c>
      <c r="AZ14" s="79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190.41416582542917</v>
      </c>
      <c r="BF14" s="36">
        <v>0</v>
      </c>
      <c r="BG14" s="36">
        <v>0</v>
      </c>
      <c r="BH14" s="36">
        <v>0</v>
      </c>
      <c r="BI14" s="36">
        <v>268987.39425</v>
      </c>
      <c r="BJ14" s="36">
        <v>0</v>
      </c>
      <c r="BK14" s="36">
        <v>0</v>
      </c>
      <c r="BL14" s="36">
        <v>152.9547686925966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75">
        <v>14.460698430193995</v>
      </c>
      <c r="BU14" s="79"/>
      <c r="BV14" s="36"/>
      <c r="BW14" s="36"/>
      <c r="BX14" s="36"/>
      <c r="BY14" s="75"/>
      <c r="BZ14" s="79"/>
      <c r="CA14" s="36"/>
      <c r="CB14" s="36"/>
      <c r="CC14" s="75"/>
      <c r="CD14" s="79"/>
      <c r="CE14" s="36"/>
      <c r="CF14" s="36"/>
      <c r="CG14" s="36"/>
      <c r="CH14" s="36"/>
      <c r="CI14" s="75"/>
      <c r="CJ14" s="79"/>
      <c r="CK14" s="36"/>
      <c r="CL14" s="36"/>
      <c r="CM14" s="75"/>
      <c r="CN14" s="79"/>
      <c r="CO14" s="36"/>
      <c r="CP14" s="36"/>
      <c r="CQ14" s="36"/>
      <c r="CR14" s="75"/>
      <c r="CS14" s="79"/>
      <c r="CT14" s="36"/>
      <c r="CU14" s="36"/>
      <c r="CV14" s="36"/>
      <c r="CW14" s="36"/>
      <c r="CX14" s="75"/>
      <c r="CY14" s="79"/>
      <c r="CZ14" s="36"/>
      <c r="DA14" s="36"/>
      <c r="DB14" s="75"/>
      <c r="DC14" s="79"/>
      <c r="DD14" s="36"/>
      <c r="DE14" s="36"/>
      <c r="DF14" s="36"/>
      <c r="DG14" s="36"/>
      <c r="DH14" s="36"/>
      <c r="DI14" s="36"/>
      <c r="DJ14" s="36"/>
      <c r="DK14" s="75"/>
      <c r="DL14" s="79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75"/>
      <c r="EE14" s="89">
        <v>25001.37104987258</v>
      </c>
      <c r="EF14" s="36"/>
      <c r="EG14" s="89"/>
      <c r="EH14" s="89"/>
      <c r="EI14" s="89"/>
      <c r="EJ14" s="98"/>
      <c r="EK14" s="89"/>
      <c r="EL14" s="89"/>
      <c r="EM14" s="97"/>
      <c r="EN14" s="97"/>
      <c r="EO14" s="89"/>
      <c r="EP14" s="63"/>
      <c r="EQ14" s="23">
        <f>SUM(G14:EP14)</f>
        <v>4038688.6781065194</v>
      </c>
    </row>
    <row r="15" spans="1:147" ht="15" customHeight="1">
      <c r="A15" s="204"/>
      <c r="B15" s="221"/>
      <c r="C15" s="218"/>
      <c r="D15" s="151" t="s">
        <v>40</v>
      </c>
      <c r="E15" s="17">
        <v>9</v>
      </c>
      <c r="F15" s="18">
        <v>9</v>
      </c>
      <c r="G15" s="105"/>
      <c r="H15" s="19"/>
      <c r="I15" s="19"/>
      <c r="J15" s="19"/>
      <c r="K15" s="19"/>
      <c r="L15" s="19"/>
      <c r="M15" s="19"/>
      <c r="N15" s="19"/>
      <c r="O15" s="106"/>
      <c r="P15" s="107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06"/>
      <c r="AI15" s="107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06">
        <v>20325914</v>
      </c>
      <c r="AZ15" s="107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1929.0237649094106</v>
      </c>
      <c r="BF15" s="19">
        <v>0</v>
      </c>
      <c r="BG15" s="19">
        <v>0</v>
      </c>
      <c r="BH15" s="19">
        <v>0</v>
      </c>
      <c r="BI15" s="19">
        <v>319354.47891</v>
      </c>
      <c r="BJ15" s="19">
        <v>0</v>
      </c>
      <c r="BK15" s="19">
        <v>0</v>
      </c>
      <c r="BL15" s="19">
        <v>1511.5348388876923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06">
        <v>144.49661598500217</v>
      </c>
      <c r="BU15" s="107"/>
      <c r="BV15" s="19"/>
      <c r="BW15" s="19"/>
      <c r="BX15" s="19"/>
      <c r="BY15" s="106"/>
      <c r="BZ15" s="107"/>
      <c r="CA15" s="19"/>
      <c r="CB15" s="19"/>
      <c r="CC15" s="106"/>
      <c r="CD15" s="107"/>
      <c r="CE15" s="19"/>
      <c r="CF15" s="19"/>
      <c r="CG15" s="19"/>
      <c r="CH15" s="19"/>
      <c r="CI15" s="106"/>
      <c r="CJ15" s="107"/>
      <c r="CK15" s="19"/>
      <c r="CL15" s="19"/>
      <c r="CM15" s="106"/>
      <c r="CN15" s="107"/>
      <c r="CO15" s="19"/>
      <c r="CP15" s="19"/>
      <c r="CQ15" s="19"/>
      <c r="CR15" s="106"/>
      <c r="CS15" s="107"/>
      <c r="CT15" s="19"/>
      <c r="CU15" s="19"/>
      <c r="CV15" s="19"/>
      <c r="CW15" s="19"/>
      <c r="CX15" s="106"/>
      <c r="CY15" s="107"/>
      <c r="CZ15" s="19"/>
      <c r="DA15" s="19"/>
      <c r="DB15" s="106"/>
      <c r="DC15" s="107"/>
      <c r="DD15" s="19"/>
      <c r="DE15" s="19"/>
      <c r="DF15" s="19"/>
      <c r="DG15" s="19"/>
      <c r="DH15" s="19"/>
      <c r="DI15" s="19"/>
      <c r="DJ15" s="19"/>
      <c r="DK15" s="106"/>
      <c r="DL15" s="107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06"/>
      <c r="EE15" s="108">
        <v>128622.53821030093</v>
      </c>
      <c r="EF15" s="19"/>
      <c r="EG15" s="108"/>
      <c r="EH15" s="108"/>
      <c r="EI15" s="108"/>
      <c r="EJ15" s="109"/>
      <c r="EK15" s="108"/>
      <c r="EL15" s="108"/>
      <c r="EM15" s="110"/>
      <c r="EN15" s="110"/>
      <c r="EO15" s="108"/>
      <c r="EP15" s="64"/>
      <c r="EQ15" s="23">
        <f>SUM(G15:EP15)</f>
        <v>20777476.072340082</v>
      </c>
    </row>
    <row r="16" spans="1:147" ht="15" customHeight="1">
      <c r="A16" s="204"/>
      <c r="B16" s="221"/>
      <c r="C16" s="219" t="s">
        <v>18</v>
      </c>
      <c r="D16" s="150" t="s">
        <v>41</v>
      </c>
      <c r="E16" s="17">
        <v>10</v>
      </c>
      <c r="F16" s="18">
        <v>10</v>
      </c>
      <c r="G16" s="111"/>
      <c r="H16" s="112"/>
      <c r="I16" s="112"/>
      <c r="J16" s="112"/>
      <c r="K16" s="112"/>
      <c r="L16" s="112"/>
      <c r="M16" s="112"/>
      <c r="N16" s="112"/>
      <c r="O16" s="113"/>
      <c r="P16" s="114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3"/>
      <c r="AI16" s="114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0</v>
      </c>
      <c r="AX16" s="112">
        <v>0</v>
      </c>
      <c r="AY16" s="113">
        <v>0</v>
      </c>
      <c r="AZ16" s="114">
        <v>10555191</v>
      </c>
      <c r="BA16" s="112">
        <v>0</v>
      </c>
      <c r="BB16" s="112">
        <v>0</v>
      </c>
      <c r="BC16" s="112">
        <v>0</v>
      </c>
      <c r="BD16" s="112">
        <v>0</v>
      </c>
      <c r="BE16" s="112">
        <v>0</v>
      </c>
      <c r="BF16" s="112">
        <v>65654</v>
      </c>
      <c r="BG16" s="112">
        <v>0</v>
      </c>
      <c r="BH16" s="112">
        <v>0</v>
      </c>
      <c r="BI16" s="112">
        <v>0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3">
        <v>49346</v>
      </c>
      <c r="BU16" s="114"/>
      <c r="BV16" s="112"/>
      <c r="BW16" s="112"/>
      <c r="BX16" s="112"/>
      <c r="BY16" s="113"/>
      <c r="BZ16" s="114"/>
      <c r="CA16" s="112"/>
      <c r="CB16" s="112"/>
      <c r="CC16" s="113"/>
      <c r="CD16" s="114"/>
      <c r="CE16" s="112"/>
      <c r="CF16" s="112"/>
      <c r="CG16" s="112"/>
      <c r="CH16" s="112"/>
      <c r="CI16" s="113"/>
      <c r="CJ16" s="114"/>
      <c r="CK16" s="112"/>
      <c r="CL16" s="112"/>
      <c r="CM16" s="113"/>
      <c r="CN16" s="114"/>
      <c r="CO16" s="112"/>
      <c r="CP16" s="112"/>
      <c r="CQ16" s="112"/>
      <c r="CR16" s="113"/>
      <c r="CS16" s="114"/>
      <c r="CT16" s="112"/>
      <c r="CU16" s="112"/>
      <c r="CV16" s="112"/>
      <c r="CW16" s="112"/>
      <c r="CX16" s="113"/>
      <c r="CY16" s="114"/>
      <c r="CZ16" s="112"/>
      <c r="DA16" s="112"/>
      <c r="DB16" s="113"/>
      <c r="DC16" s="114"/>
      <c r="DD16" s="112"/>
      <c r="DE16" s="112"/>
      <c r="DF16" s="112"/>
      <c r="DG16" s="112"/>
      <c r="DH16" s="112"/>
      <c r="DI16" s="112"/>
      <c r="DJ16" s="112"/>
      <c r="DK16" s="113"/>
      <c r="DL16" s="114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3"/>
      <c r="EE16" s="115">
        <v>0</v>
      </c>
      <c r="EF16" s="112"/>
      <c r="EG16" s="115"/>
      <c r="EH16" s="115"/>
      <c r="EI16" s="115"/>
      <c r="EJ16" s="116"/>
      <c r="EK16" s="115"/>
      <c r="EL16" s="115"/>
      <c r="EM16" s="117"/>
      <c r="EN16" s="117"/>
      <c r="EO16" s="115"/>
      <c r="EP16" s="62"/>
      <c r="EQ16" s="23">
        <f>SUM(G16:EP16)</f>
        <v>10670191</v>
      </c>
    </row>
    <row r="17" spans="1:147" ht="15" customHeight="1">
      <c r="A17" s="204"/>
      <c r="B17" s="221"/>
      <c r="C17" s="217"/>
      <c r="D17" s="150" t="s">
        <v>42</v>
      </c>
      <c r="E17" s="17">
        <v>11</v>
      </c>
      <c r="F17" s="18">
        <v>11</v>
      </c>
      <c r="G17" s="66"/>
      <c r="H17" s="36"/>
      <c r="I17" s="36"/>
      <c r="J17" s="36"/>
      <c r="K17" s="36"/>
      <c r="L17" s="36"/>
      <c r="M17" s="36"/>
      <c r="N17" s="36"/>
      <c r="O17" s="75"/>
      <c r="P17" s="79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75"/>
      <c r="AI17" s="79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75">
        <v>0</v>
      </c>
      <c r="AZ17" s="79">
        <v>0</v>
      </c>
      <c r="BA17" s="36">
        <v>8441901</v>
      </c>
      <c r="BB17" s="36">
        <v>42092</v>
      </c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3406.89722695332</v>
      </c>
      <c r="BS17" s="36">
        <v>355480.0225269545</v>
      </c>
      <c r="BT17" s="75">
        <v>35030.70170613519</v>
      </c>
      <c r="BU17" s="79"/>
      <c r="BV17" s="36"/>
      <c r="BW17" s="36"/>
      <c r="BX17" s="36"/>
      <c r="BY17" s="75"/>
      <c r="BZ17" s="79"/>
      <c r="CA17" s="36"/>
      <c r="CB17" s="36"/>
      <c r="CC17" s="75"/>
      <c r="CD17" s="79"/>
      <c r="CE17" s="36"/>
      <c r="CF17" s="36"/>
      <c r="CG17" s="36"/>
      <c r="CH17" s="36"/>
      <c r="CI17" s="75"/>
      <c r="CJ17" s="79"/>
      <c r="CK17" s="36"/>
      <c r="CL17" s="36"/>
      <c r="CM17" s="75"/>
      <c r="CN17" s="79"/>
      <c r="CO17" s="36"/>
      <c r="CP17" s="36"/>
      <c r="CQ17" s="36"/>
      <c r="CR17" s="75"/>
      <c r="CS17" s="79"/>
      <c r="CT17" s="36"/>
      <c r="CU17" s="36"/>
      <c r="CV17" s="36"/>
      <c r="CW17" s="36"/>
      <c r="CX17" s="75"/>
      <c r="CY17" s="79"/>
      <c r="CZ17" s="36"/>
      <c r="DA17" s="36"/>
      <c r="DB17" s="75"/>
      <c r="DC17" s="79"/>
      <c r="DD17" s="36"/>
      <c r="DE17" s="36"/>
      <c r="DF17" s="36"/>
      <c r="DG17" s="36"/>
      <c r="DH17" s="36"/>
      <c r="DI17" s="36"/>
      <c r="DJ17" s="36"/>
      <c r="DK17" s="75"/>
      <c r="DL17" s="79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75"/>
      <c r="EE17" s="89">
        <v>0</v>
      </c>
      <c r="EF17" s="36"/>
      <c r="EG17" s="89"/>
      <c r="EH17" s="89"/>
      <c r="EI17" s="89"/>
      <c r="EJ17" s="98"/>
      <c r="EK17" s="89"/>
      <c r="EL17" s="89"/>
      <c r="EM17" s="97"/>
      <c r="EN17" s="97"/>
      <c r="EO17" s="89"/>
      <c r="EP17" s="63"/>
      <c r="EQ17" s="23">
        <f>SUM(G17:EP17)</f>
        <v>8877910.621460045</v>
      </c>
    </row>
    <row r="18" spans="1:147" ht="15" customHeight="1">
      <c r="A18" s="204"/>
      <c r="B18" s="221"/>
      <c r="C18" s="217"/>
      <c r="D18" s="150" t="s">
        <v>43</v>
      </c>
      <c r="E18" s="17">
        <v>12</v>
      </c>
      <c r="F18" s="18">
        <v>12</v>
      </c>
      <c r="G18" s="66"/>
      <c r="H18" s="36"/>
      <c r="I18" s="36"/>
      <c r="J18" s="36"/>
      <c r="K18" s="36"/>
      <c r="L18" s="36"/>
      <c r="M18" s="36"/>
      <c r="N18" s="36"/>
      <c r="O18" s="75"/>
      <c r="P18" s="79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75"/>
      <c r="AI18" s="79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75">
        <v>0</v>
      </c>
      <c r="AZ18" s="79">
        <v>0</v>
      </c>
      <c r="BA18" s="36">
        <v>38298</v>
      </c>
      <c r="BB18" s="36">
        <v>7694817</v>
      </c>
      <c r="BC18" s="36">
        <v>0</v>
      </c>
      <c r="BD18" s="36">
        <v>0</v>
      </c>
      <c r="BE18" s="36">
        <v>0</v>
      </c>
      <c r="BF18" s="36">
        <v>11486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741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61583</v>
      </c>
      <c r="BT18" s="75">
        <v>55347</v>
      </c>
      <c r="BU18" s="79"/>
      <c r="BV18" s="36"/>
      <c r="BW18" s="36"/>
      <c r="BX18" s="36"/>
      <c r="BY18" s="75"/>
      <c r="BZ18" s="79"/>
      <c r="CA18" s="36"/>
      <c r="CB18" s="36"/>
      <c r="CC18" s="75"/>
      <c r="CD18" s="79"/>
      <c r="CE18" s="36"/>
      <c r="CF18" s="36"/>
      <c r="CG18" s="36"/>
      <c r="CH18" s="36"/>
      <c r="CI18" s="75"/>
      <c r="CJ18" s="79"/>
      <c r="CK18" s="36"/>
      <c r="CL18" s="36"/>
      <c r="CM18" s="75"/>
      <c r="CN18" s="79"/>
      <c r="CO18" s="36"/>
      <c r="CP18" s="36"/>
      <c r="CQ18" s="36"/>
      <c r="CR18" s="75"/>
      <c r="CS18" s="79"/>
      <c r="CT18" s="36"/>
      <c r="CU18" s="36"/>
      <c r="CV18" s="36"/>
      <c r="CW18" s="36"/>
      <c r="CX18" s="75"/>
      <c r="CY18" s="79"/>
      <c r="CZ18" s="36"/>
      <c r="DA18" s="36"/>
      <c r="DB18" s="75"/>
      <c r="DC18" s="79"/>
      <c r="DD18" s="36"/>
      <c r="DE18" s="36"/>
      <c r="DF18" s="36"/>
      <c r="DG18" s="36"/>
      <c r="DH18" s="36"/>
      <c r="DI18" s="36"/>
      <c r="DJ18" s="36"/>
      <c r="DK18" s="75"/>
      <c r="DL18" s="79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75"/>
      <c r="EE18" s="89">
        <v>0</v>
      </c>
      <c r="EF18" s="36"/>
      <c r="EG18" s="89"/>
      <c r="EH18" s="89"/>
      <c r="EI18" s="89"/>
      <c r="EJ18" s="98"/>
      <c r="EK18" s="89"/>
      <c r="EL18" s="89"/>
      <c r="EM18" s="97"/>
      <c r="EN18" s="97"/>
      <c r="EO18" s="89"/>
      <c r="EP18" s="63"/>
      <c r="EQ18" s="23">
        <f>SUM(G18:EP18)</f>
        <v>7862272</v>
      </c>
    </row>
    <row r="19" spans="1:147" ht="15" customHeight="1">
      <c r="A19" s="204"/>
      <c r="B19" s="221"/>
      <c r="C19" s="217"/>
      <c r="D19" s="150" t="s">
        <v>44</v>
      </c>
      <c r="E19" s="17">
        <v>13</v>
      </c>
      <c r="F19" s="18">
        <v>13</v>
      </c>
      <c r="G19" s="66"/>
      <c r="H19" s="36"/>
      <c r="I19" s="36"/>
      <c r="J19" s="36"/>
      <c r="K19" s="36"/>
      <c r="L19" s="36"/>
      <c r="M19" s="36"/>
      <c r="N19" s="36"/>
      <c r="O19" s="75"/>
      <c r="P19" s="79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75"/>
      <c r="AI19" s="79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75">
        <v>0</v>
      </c>
      <c r="AZ19" s="79"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16294694.000000002</v>
      </c>
      <c r="BF19" s="36">
        <v>77119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37175</v>
      </c>
      <c r="BM19" s="36">
        <v>0</v>
      </c>
      <c r="BN19" s="36">
        <v>6306</v>
      </c>
      <c r="BO19" s="36">
        <v>0</v>
      </c>
      <c r="BP19" s="36">
        <v>0</v>
      </c>
      <c r="BQ19" s="36">
        <v>0</v>
      </c>
      <c r="BR19" s="36">
        <v>0</v>
      </c>
      <c r="BS19" s="36">
        <v>97376</v>
      </c>
      <c r="BT19" s="75">
        <v>105752</v>
      </c>
      <c r="BU19" s="79"/>
      <c r="BV19" s="36"/>
      <c r="BW19" s="36"/>
      <c r="BX19" s="36"/>
      <c r="BY19" s="75"/>
      <c r="BZ19" s="79"/>
      <c r="CA19" s="36"/>
      <c r="CB19" s="36"/>
      <c r="CC19" s="75"/>
      <c r="CD19" s="79"/>
      <c r="CE19" s="36"/>
      <c r="CF19" s="36"/>
      <c r="CG19" s="36"/>
      <c r="CH19" s="36"/>
      <c r="CI19" s="75"/>
      <c r="CJ19" s="79"/>
      <c r="CK19" s="36"/>
      <c r="CL19" s="36"/>
      <c r="CM19" s="75"/>
      <c r="CN19" s="79"/>
      <c r="CO19" s="36"/>
      <c r="CP19" s="36"/>
      <c r="CQ19" s="36"/>
      <c r="CR19" s="75"/>
      <c r="CS19" s="79"/>
      <c r="CT19" s="36"/>
      <c r="CU19" s="36"/>
      <c r="CV19" s="36"/>
      <c r="CW19" s="36"/>
      <c r="CX19" s="75"/>
      <c r="CY19" s="79"/>
      <c r="CZ19" s="36"/>
      <c r="DA19" s="36"/>
      <c r="DB19" s="75"/>
      <c r="DC19" s="79"/>
      <c r="DD19" s="36"/>
      <c r="DE19" s="36"/>
      <c r="DF19" s="36"/>
      <c r="DG19" s="36"/>
      <c r="DH19" s="36"/>
      <c r="DI19" s="36"/>
      <c r="DJ19" s="36"/>
      <c r="DK19" s="75"/>
      <c r="DL19" s="79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75"/>
      <c r="EE19" s="89">
        <v>0</v>
      </c>
      <c r="EF19" s="36"/>
      <c r="EG19" s="89"/>
      <c r="EH19" s="89"/>
      <c r="EI19" s="89"/>
      <c r="EJ19" s="98"/>
      <c r="EK19" s="89"/>
      <c r="EL19" s="89"/>
      <c r="EM19" s="97"/>
      <c r="EN19" s="97"/>
      <c r="EO19" s="89"/>
      <c r="EP19" s="63"/>
      <c r="EQ19" s="23">
        <f>SUM(G19:EP19)</f>
        <v>16618422.000000002</v>
      </c>
    </row>
    <row r="20" spans="1:147" ht="15" customHeight="1">
      <c r="A20" s="204"/>
      <c r="B20" s="221"/>
      <c r="C20" s="217"/>
      <c r="D20" s="150" t="s">
        <v>45</v>
      </c>
      <c r="E20" s="17">
        <v>14</v>
      </c>
      <c r="F20" s="18">
        <v>14</v>
      </c>
      <c r="G20" s="66"/>
      <c r="H20" s="36"/>
      <c r="I20" s="36"/>
      <c r="J20" s="36"/>
      <c r="K20" s="36"/>
      <c r="L20" s="36"/>
      <c r="M20" s="36"/>
      <c r="N20" s="36"/>
      <c r="O20" s="75"/>
      <c r="P20" s="79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75"/>
      <c r="AI20" s="79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16821.39523796224</v>
      </c>
      <c r="AQ20" s="36">
        <v>10907.984262322245</v>
      </c>
      <c r="AR20" s="36">
        <v>31496.982302487402</v>
      </c>
      <c r="AS20" s="36">
        <v>0</v>
      </c>
      <c r="AT20" s="36">
        <v>33909.638197228116</v>
      </c>
      <c r="AU20" s="36">
        <v>0</v>
      </c>
      <c r="AV20" s="36">
        <v>0</v>
      </c>
      <c r="AW20" s="36">
        <v>0</v>
      </c>
      <c r="AX20" s="36">
        <v>0</v>
      </c>
      <c r="AY20" s="75">
        <v>0</v>
      </c>
      <c r="AZ20" s="79">
        <v>26976</v>
      </c>
      <c r="BA20" s="36">
        <v>0</v>
      </c>
      <c r="BB20" s="36">
        <v>0</v>
      </c>
      <c r="BC20" s="36">
        <v>2960685</v>
      </c>
      <c r="BD20" s="36">
        <v>4095845</v>
      </c>
      <c r="BE20" s="36">
        <v>214729</v>
      </c>
      <c r="BF20" s="36">
        <v>18711798</v>
      </c>
      <c r="BG20" s="36">
        <v>0</v>
      </c>
      <c r="BH20" s="36">
        <v>0</v>
      </c>
      <c r="BI20" s="36">
        <v>0</v>
      </c>
      <c r="BJ20" s="36">
        <v>0</v>
      </c>
      <c r="BK20" s="36">
        <v>54272.009707499994</v>
      </c>
      <c r="BL20" s="36">
        <v>106359.9902925</v>
      </c>
      <c r="BM20" s="36">
        <v>63739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62975</v>
      </c>
      <c r="BT20" s="75">
        <v>177467</v>
      </c>
      <c r="BU20" s="79"/>
      <c r="BV20" s="36"/>
      <c r="BW20" s="36"/>
      <c r="BX20" s="36"/>
      <c r="BY20" s="75"/>
      <c r="BZ20" s="79"/>
      <c r="CA20" s="36"/>
      <c r="CB20" s="36"/>
      <c r="CC20" s="75"/>
      <c r="CD20" s="79"/>
      <c r="CE20" s="36"/>
      <c r="CF20" s="36"/>
      <c r="CG20" s="36"/>
      <c r="CH20" s="36"/>
      <c r="CI20" s="75"/>
      <c r="CJ20" s="79"/>
      <c r="CK20" s="36"/>
      <c r="CL20" s="36"/>
      <c r="CM20" s="75"/>
      <c r="CN20" s="79"/>
      <c r="CO20" s="36"/>
      <c r="CP20" s="36"/>
      <c r="CQ20" s="36"/>
      <c r="CR20" s="75"/>
      <c r="CS20" s="79"/>
      <c r="CT20" s="36"/>
      <c r="CU20" s="36"/>
      <c r="CV20" s="36"/>
      <c r="CW20" s="36"/>
      <c r="CX20" s="75"/>
      <c r="CY20" s="79"/>
      <c r="CZ20" s="36"/>
      <c r="DA20" s="36"/>
      <c r="DB20" s="75"/>
      <c r="DC20" s="79"/>
      <c r="DD20" s="36"/>
      <c r="DE20" s="36"/>
      <c r="DF20" s="36"/>
      <c r="DG20" s="36"/>
      <c r="DH20" s="36"/>
      <c r="DI20" s="36"/>
      <c r="DJ20" s="36"/>
      <c r="DK20" s="75"/>
      <c r="DL20" s="79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75"/>
      <c r="EE20" s="89">
        <v>0</v>
      </c>
      <c r="EF20" s="36"/>
      <c r="EG20" s="89"/>
      <c r="EH20" s="89"/>
      <c r="EI20" s="89"/>
      <c r="EJ20" s="98"/>
      <c r="EK20" s="89"/>
      <c r="EL20" s="89"/>
      <c r="EM20" s="97"/>
      <c r="EN20" s="97"/>
      <c r="EO20" s="89"/>
      <c r="EP20" s="63"/>
      <c r="EQ20" s="23">
        <f>SUM(G20:EP20)</f>
        <v>26567982</v>
      </c>
    </row>
    <row r="21" spans="1:147" ht="15" customHeight="1">
      <c r="A21" s="204"/>
      <c r="B21" s="221"/>
      <c r="C21" s="217"/>
      <c r="D21" s="151" t="s">
        <v>46</v>
      </c>
      <c r="E21" s="17">
        <v>15</v>
      </c>
      <c r="F21" s="18">
        <v>15</v>
      </c>
      <c r="G21" s="66"/>
      <c r="H21" s="36"/>
      <c r="I21" s="36"/>
      <c r="J21" s="36"/>
      <c r="K21" s="36"/>
      <c r="L21" s="36"/>
      <c r="M21" s="36"/>
      <c r="N21" s="36"/>
      <c r="O21" s="75"/>
      <c r="P21" s="79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75"/>
      <c r="AI21" s="79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75">
        <v>0</v>
      </c>
      <c r="AZ21" s="79"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1385.1682944434863</v>
      </c>
      <c r="BG21" s="36">
        <v>6943720</v>
      </c>
      <c r="BH21" s="36">
        <v>0</v>
      </c>
      <c r="BI21" s="36">
        <v>0</v>
      </c>
      <c r="BJ21" s="36">
        <v>0</v>
      </c>
      <c r="BK21" s="36">
        <v>0</v>
      </c>
      <c r="BL21" s="36">
        <v>43436.58232222505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75073.3184309406</v>
      </c>
      <c r="BS21" s="36">
        <v>1823.8842548256441</v>
      </c>
      <c r="BT21" s="75">
        <v>23325.72634205463</v>
      </c>
      <c r="BU21" s="79"/>
      <c r="BV21" s="36"/>
      <c r="BW21" s="36"/>
      <c r="BX21" s="36"/>
      <c r="BY21" s="75"/>
      <c r="BZ21" s="79"/>
      <c r="CA21" s="36"/>
      <c r="CB21" s="36"/>
      <c r="CC21" s="75"/>
      <c r="CD21" s="79"/>
      <c r="CE21" s="36"/>
      <c r="CF21" s="36"/>
      <c r="CG21" s="36"/>
      <c r="CH21" s="36"/>
      <c r="CI21" s="75"/>
      <c r="CJ21" s="79"/>
      <c r="CK21" s="36"/>
      <c r="CL21" s="36"/>
      <c r="CM21" s="75"/>
      <c r="CN21" s="79"/>
      <c r="CO21" s="36"/>
      <c r="CP21" s="36"/>
      <c r="CQ21" s="36"/>
      <c r="CR21" s="75"/>
      <c r="CS21" s="79"/>
      <c r="CT21" s="36"/>
      <c r="CU21" s="36"/>
      <c r="CV21" s="36"/>
      <c r="CW21" s="36"/>
      <c r="CX21" s="75"/>
      <c r="CY21" s="79"/>
      <c r="CZ21" s="36"/>
      <c r="DA21" s="36"/>
      <c r="DB21" s="75"/>
      <c r="DC21" s="79"/>
      <c r="DD21" s="36"/>
      <c r="DE21" s="36"/>
      <c r="DF21" s="36"/>
      <c r="DG21" s="36"/>
      <c r="DH21" s="36"/>
      <c r="DI21" s="36"/>
      <c r="DJ21" s="36"/>
      <c r="DK21" s="75"/>
      <c r="DL21" s="79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75"/>
      <c r="EE21" s="89">
        <v>0</v>
      </c>
      <c r="EF21" s="36"/>
      <c r="EG21" s="89"/>
      <c r="EH21" s="89"/>
      <c r="EI21" s="89"/>
      <c r="EJ21" s="98"/>
      <c r="EK21" s="89"/>
      <c r="EL21" s="89"/>
      <c r="EM21" s="97"/>
      <c r="EN21" s="97"/>
      <c r="EO21" s="89"/>
      <c r="EP21" s="63"/>
      <c r="EQ21" s="23">
        <f>SUM(G21:EP21)</f>
        <v>7088764.67964449</v>
      </c>
    </row>
    <row r="22" spans="1:147" ht="15" customHeight="1">
      <c r="A22" s="204"/>
      <c r="B22" s="221"/>
      <c r="C22" s="217"/>
      <c r="D22" s="151" t="s">
        <v>47</v>
      </c>
      <c r="E22" s="17">
        <v>16</v>
      </c>
      <c r="F22" s="18">
        <v>16</v>
      </c>
      <c r="G22" s="66"/>
      <c r="H22" s="36"/>
      <c r="I22" s="36"/>
      <c r="J22" s="36"/>
      <c r="K22" s="36"/>
      <c r="L22" s="36"/>
      <c r="M22" s="36"/>
      <c r="N22" s="36"/>
      <c r="O22" s="75"/>
      <c r="P22" s="79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75"/>
      <c r="AI22" s="79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75">
        <v>103927.7083973141</v>
      </c>
      <c r="AZ22" s="79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1917.5569908842233</v>
      </c>
      <c r="BG22" s="36">
        <v>0</v>
      </c>
      <c r="BH22" s="36">
        <v>9531766.35684668</v>
      </c>
      <c r="BI22" s="36">
        <v>0</v>
      </c>
      <c r="BJ22" s="36">
        <v>0</v>
      </c>
      <c r="BK22" s="36">
        <v>0</v>
      </c>
      <c r="BL22" s="36">
        <v>60131.40961009699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10477.893197046295</v>
      </c>
      <c r="BT22" s="75">
        <v>32290.956841911757</v>
      </c>
      <c r="BU22" s="79"/>
      <c r="BV22" s="36"/>
      <c r="BW22" s="36"/>
      <c r="BX22" s="36"/>
      <c r="BY22" s="75"/>
      <c r="BZ22" s="79"/>
      <c r="CA22" s="36"/>
      <c r="CB22" s="36"/>
      <c r="CC22" s="75"/>
      <c r="CD22" s="79"/>
      <c r="CE22" s="36"/>
      <c r="CF22" s="36"/>
      <c r="CG22" s="36"/>
      <c r="CH22" s="36"/>
      <c r="CI22" s="75"/>
      <c r="CJ22" s="79"/>
      <c r="CK22" s="36"/>
      <c r="CL22" s="36"/>
      <c r="CM22" s="75"/>
      <c r="CN22" s="79"/>
      <c r="CO22" s="36"/>
      <c r="CP22" s="36"/>
      <c r="CQ22" s="36"/>
      <c r="CR22" s="75"/>
      <c r="CS22" s="79"/>
      <c r="CT22" s="36"/>
      <c r="CU22" s="36"/>
      <c r="CV22" s="36"/>
      <c r="CW22" s="36"/>
      <c r="CX22" s="75"/>
      <c r="CY22" s="79"/>
      <c r="CZ22" s="36"/>
      <c r="DA22" s="36"/>
      <c r="DB22" s="75"/>
      <c r="DC22" s="79"/>
      <c r="DD22" s="36"/>
      <c r="DE22" s="36"/>
      <c r="DF22" s="36"/>
      <c r="DG22" s="36"/>
      <c r="DH22" s="36"/>
      <c r="DI22" s="36"/>
      <c r="DJ22" s="36"/>
      <c r="DK22" s="75"/>
      <c r="DL22" s="79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75"/>
      <c r="EE22" s="89">
        <v>0</v>
      </c>
      <c r="EF22" s="36"/>
      <c r="EG22" s="89"/>
      <c r="EH22" s="89"/>
      <c r="EI22" s="89"/>
      <c r="EJ22" s="98"/>
      <c r="EK22" s="89"/>
      <c r="EL22" s="89"/>
      <c r="EM22" s="97"/>
      <c r="EN22" s="97"/>
      <c r="EO22" s="89"/>
      <c r="EP22" s="63"/>
      <c r="EQ22" s="23">
        <f>SUM(G22:EP22)</f>
        <v>9740511.881883934</v>
      </c>
    </row>
    <row r="23" spans="1:147" ht="15" customHeight="1">
      <c r="A23" s="204"/>
      <c r="B23" s="221"/>
      <c r="C23" s="217"/>
      <c r="D23" s="151" t="s">
        <v>48</v>
      </c>
      <c r="E23" s="17">
        <v>17</v>
      </c>
      <c r="F23" s="18">
        <v>17</v>
      </c>
      <c r="G23" s="66"/>
      <c r="H23" s="36"/>
      <c r="I23" s="36"/>
      <c r="J23" s="36"/>
      <c r="K23" s="36"/>
      <c r="L23" s="36"/>
      <c r="M23" s="36"/>
      <c r="N23" s="36"/>
      <c r="O23" s="75"/>
      <c r="P23" s="79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75"/>
      <c r="AI23" s="79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75">
        <v>100502.55853644917</v>
      </c>
      <c r="AZ23" s="79">
        <v>0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1845.2747146722904</v>
      </c>
      <c r="BG23" s="36">
        <v>0</v>
      </c>
      <c r="BH23" s="36">
        <v>0</v>
      </c>
      <c r="BI23" s="36">
        <v>9587971.64315332</v>
      </c>
      <c r="BJ23" s="36">
        <v>0</v>
      </c>
      <c r="BK23" s="36">
        <v>0</v>
      </c>
      <c r="BL23" s="36">
        <v>60687.00806767795</v>
      </c>
      <c r="BM23" s="36">
        <v>0</v>
      </c>
      <c r="BN23" s="36">
        <v>0</v>
      </c>
      <c r="BO23" s="36">
        <v>0</v>
      </c>
      <c r="BP23" s="36">
        <v>0</v>
      </c>
      <c r="BQ23" s="36">
        <v>0</v>
      </c>
      <c r="BR23" s="36">
        <v>4385.414635296145</v>
      </c>
      <c r="BS23" s="36">
        <v>2548.222548128062</v>
      </c>
      <c r="BT23" s="75">
        <v>32589.316816033614</v>
      </c>
      <c r="BU23" s="79"/>
      <c r="BV23" s="36"/>
      <c r="BW23" s="36"/>
      <c r="BX23" s="36"/>
      <c r="BY23" s="75"/>
      <c r="BZ23" s="79"/>
      <c r="CA23" s="36"/>
      <c r="CB23" s="36"/>
      <c r="CC23" s="75"/>
      <c r="CD23" s="79"/>
      <c r="CE23" s="36"/>
      <c r="CF23" s="36"/>
      <c r="CG23" s="36"/>
      <c r="CH23" s="36"/>
      <c r="CI23" s="75"/>
      <c r="CJ23" s="79"/>
      <c r="CK23" s="36"/>
      <c r="CL23" s="36"/>
      <c r="CM23" s="75"/>
      <c r="CN23" s="79"/>
      <c r="CO23" s="36"/>
      <c r="CP23" s="36"/>
      <c r="CQ23" s="36"/>
      <c r="CR23" s="75"/>
      <c r="CS23" s="79"/>
      <c r="CT23" s="36"/>
      <c r="CU23" s="36"/>
      <c r="CV23" s="36"/>
      <c r="CW23" s="36"/>
      <c r="CX23" s="75"/>
      <c r="CY23" s="79"/>
      <c r="CZ23" s="36"/>
      <c r="DA23" s="36"/>
      <c r="DB23" s="75"/>
      <c r="DC23" s="79"/>
      <c r="DD23" s="36"/>
      <c r="DE23" s="36"/>
      <c r="DF23" s="36"/>
      <c r="DG23" s="36"/>
      <c r="DH23" s="36"/>
      <c r="DI23" s="36"/>
      <c r="DJ23" s="36"/>
      <c r="DK23" s="75"/>
      <c r="DL23" s="79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75"/>
      <c r="EE23" s="89">
        <v>0</v>
      </c>
      <c r="EF23" s="36"/>
      <c r="EG23" s="89"/>
      <c r="EH23" s="89"/>
      <c r="EI23" s="89"/>
      <c r="EJ23" s="98"/>
      <c r="EK23" s="89"/>
      <c r="EL23" s="89"/>
      <c r="EM23" s="97"/>
      <c r="EN23" s="97"/>
      <c r="EO23" s="89"/>
      <c r="EP23" s="63"/>
      <c r="EQ23" s="23">
        <f>SUM(G23:EP23)</f>
        <v>9790529.438471576</v>
      </c>
    </row>
    <row r="24" spans="1:147" ht="15" customHeight="1">
      <c r="A24" s="204"/>
      <c r="B24" s="221"/>
      <c r="C24" s="217"/>
      <c r="D24" s="150" t="s">
        <v>49</v>
      </c>
      <c r="E24" s="17">
        <v>18</v>
      </c>
      <c r="F24" s="18">
        <v>18</v>
      </c>
      <c r="G24" s="66"/>
      <c r="H24" s="36"/>
      <c r="I24" s="36"/>
      <c r="J24" s="36"/>
      <c r="K24" s="36"/>
      <c r="L24" s="36"/>
      <c r="M24" s="36"/>
      <c r="N24" s="36"/>
      <c r="O24" s="75"/>
      <c r="P24" s="79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75"/>
      <c r="AI24" s="79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75">
        <v>0</v>
      </c>
      <c r="AZ24" s="79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54657</v>
      </c>
      <c r="BG24" s="36">
        <v>0</v>
      </c>
      <c r="BH24" s="36">
        <v>46673.72483480902</v>
      </c>
      <c r="BI24" s="36">
        <v>9153.275165190982</v>
      </c>
      <c r="BJ24" s="36">
        <v>9211534</v>
      </c>
      <c r="BK24" s="36">
        <v>0</v>
      </c>
      <c r="BL24" s="36">
        <v>0</v>
      </c>
      <c r="BM24" s="36">
        <v>0</v>
      </c>
      <c r="BN24" s="36">
        <v>0</v>
      </c>
      <c r="BO24" s="36">
        <v>0</v>
      </c>
      <c r="BP24" s="36">
        <v>0</v>
      </c>
      <c r="BQ24" s="36">
        <v>0</v>
      </c>
      <c r="BR24" s="36">
        <v>0</v>
      </c>
      <c r="BS24" s="36">
        <v>47107</v>
      </c>
      <c r="BT24" s="75">
        <v>121017</v>
      </c>
      <c r="BU24" s="79"/>
      <c r="BV24" s="36"/>
      <c r="BW24" s="36"/>
      <c r="BX24" s="36"/>
      <c r="BY24" s="75"/>
      <c r="BZ24" s="79"/>
      <c r="CA24" s="36"/>
      <c r="CB24" s="36"/>
      <c r="CC24" s="75"/>
      <c r="CD24" s="79"/>
      <c r="CE24" s="36"/>
      <c r="CF24" s="36"/>
      <c r="CG24" s="36"/>
      <c r="CH24" s="36"/>
      <c r="CI24" s="75"/>
      <c r="CJ24" s="79"/>
      <c r="CK24" s="36"/>
      <c r="CL24" s="36"/>
      <c r="CM24" s="75"/>
      <c r="CN24" s="79"/>
      <c r="CO24" s="36"/>
      <c r="CP24" s="36"/>
      <c r="CQ24" s="36"/>
      <c r="CR24" s="75"/>
      <c r="CS24" s="79"/>
      <c r="CT24" s="36"/>
      <c r="CU24" s="36"/>
      <c r="CV24" s="36"/>
      <c r="CW24" s="36"/>
      <c r="CX24" s="75"/>
      <c r="CY24" s="79"/>
      <c r="CZ24" s="36"/>
      <c r="DA24" s="36"/>
      <c r="DB24" s="75"/>
      <c r="DC24" s="79"/>
      <c r="DD24" s="36"/>
      <c r="DE24" s="36"/>
      <c r="DF24" s="36"/>
      <c r="DG24" s="36"/>
      <c r="DH24" s="36"/>
      <c r="DI24" s="36"/>
      <c r="DJ24" s="36"/>
      <c r="DK24" s="75"/>
      <c r="DL24" s="79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75"/>
      <c r="EE24" s="89">
        <v>0</v>
      </c>
      <c r="EF24" s="36"/>
      <c r="EG24" s="89"/>
      <c r="EH24" s="89"/>
      <c r="EI24" s="89"/>
      <c r="EJ24" s="98"/>
      <c r="EK24" s="89"/>
      <c r="EL24" s="89"/>
      <c r="EM24" s="97"/>
      <c r="EN24" s="97"/>
      <c r="EO24" s="89"/>
      <c r="EP24" s="63"/>
      <c r="EQ24" s="23">
        <f>SUM(G24:EP24)</f>
        <v>9490142</v>
      </c>
    </row>
    <row r="25" spans="1:147" ht="15" customHeight="1">
      <c r="A25" s="204"/>
      <c r="B25" s="221"/>
      <c r="C25" s="217"/>
      <c r="D25" s="150" t="s">
        <v>50</v>
      </c>
      <c r="E25" s="17">
        <v>19</v>
      </c>
      <c r="F25" s="18">
        <v>19</v>
      </c>
      <c r="G25" s="66"/>
      <c r="H25" s="36"/>
      <c r="I25" s="36"/>
      <c r="J25" s="36"/>
      <c r="K25" s="36"/>
      <c r="L25" s="36"/>
      <c r="M25" s="36"/>
      <c r="N25" s="36"/>
      <c r="O25" s="75"/>
      <c r="P25" s="79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75"/>
      <c r="AI25" s="79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2118.2798607117797</v>
      </c>
      <c r="AU25" s="36">
        <v>0</v>
      </c>
      <c r="AV25" s="36">
        <v>0</v>
      </c>
      <c r="AW25" s="36">
        <v>0</v>
      </c>
      <c r="AX25" s="36">
        <v>0</v>
      </c>
      <c r="AY25" s="75">
        <v>18668.12833467168</v>
      </c>
      <c r="AZ25" s="79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  <c r="BJ25" s="36">
        <v>0</v>
      </c>
      <c r="BK25" s="36">
        <v>7827019.386248999</v>
      </c>
      <c r="BL25" s="36">
        <v>0</v>
      </c>
      <c r="BM25" s="36">
        <v>0</v>
      </c>
      <c r="BN25" s="36">
        <v>0</v>
      </c>
      <c r="BO25" s="36">
        <v>0</v>
      </c>
      <c r="BP25" s="36">
        <v>0</v>
      </c>
      <c r="BQ25" s="36">
        <v>0</v>
      </c>
      <c r="BR25" s="36">
        <v>0</v>
      </c>
      <c r="BS25" s="36">
        <v>6480.576090548764</v>
      </c>
      <c r="BT25" s="75">
        <v>38275.5049893905</v>
      </c>
      <c r="BU25" s="79"/>
      <c r="BV25" s="36"/>
      <c r="BW25" s="36"/>
      <c r="BX25" s="36"/>
      <c r="BY25" s="75"/>
      <c r="BZ25" s="79"/>
      <c r="CA25" s="36"/>
      <c r="CB25" s="36"/>
      <c r="CC25" s="75"/>
      <c r="CD25" s="79"/>
      <c r="CE25" s="36"/>
      <c r="CF25" s="36"/>
      <c r="CG25" s="36"/>
      <c r="CH25" s="36"/>
      <c r="CI25" s="75"/>
      <c r="CJ25" s="79"/>
      <c r="CK25" s="36"/>
      <c r="CL25" s="36"/>
      <c r="CM25" s="75"/>
      <c r="CN25" s="79"/>
      <c r="CO25" s="36"/>
      <c r="CP25" s="36"/>
      <c r="CQ25" s="36"/>
      <c r="CR25" s="75"/>
      <c r="CS25" s="79"/>
      <c r="CT25" s="36"/>
      <c r="CU25" s="36"/>
      <c r="CV25" s="36"/>
      <c r="CW25" s="36"/>
      <c r="CX25" s="75"/>
      <c r="CY25" s="79"/>
      <c r="CZ25" s="36"/>
      <c r="DA25" s="36"/>
      <c r="DB25" s="75"/>
      <c r="DC25" s="79"/>
      <c r="DD25" s="36"/>
      <c r="DE25" s="36"/>
      <c r="DF25" s="36"/>
      <c r="DG25" s="36"/>
      <c r="DH25" s="36"/>
      <c r="DI25" s="36"/>
      <c r="DJ25" s="36"/>
      <c r="DK25" s="75"/>
      <c r="DL25" s="79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75"/>
      <c r="EE25" s="89">
        <v>0</v>
      </c>
      <c r="EF25" s="36"/>
      <c r="EG25" s="89"/>
      <c r="EH25" s="89"/>
      <c r="EI25" s="89"/>
      <c r="EJ25" s="98"/>
      <c r="EK25" s="89"/>
      <c r="EL25" s="89"/>
      <c r="EM25" s="97"/>
      <c r="EN25" s="97"/>
      <c r="EO25" s="89"/>
      <c r="EP25" s="63"/>
      <c r="EQ25" s="23">
        <f>SUM(G25:EP25)</f>
        <v>7892561.8755243225</v>
      </c>
    </row>
    <row r="26" spans="1:147" ht="15" customHeight="1">
      <c r="A26" s="204"/>
      <c r="B26" s="221"/>
      <c r="C26" s="217"/>
      <c r="D26" s="150" t="s">
        <v>51</v>
      </c>
      <c r="E26" s="17">
        <v>20</v>
      </c>
      <c r="F26" s="18">
        <v>20</v>
      </c>
      <c r="G26" s="66"/>
      <c r="H26" s="36"/>
      <c r="I26" s="36"/>
      <c r="J26" s="36"/>
      <c r="K26" s="36"/>
      <c r="L26" s="36"/>
      <c r="M26" s="36"/>
      <c r="N26" s="36"/>
      <c r="O26" s="75"/>
      <c r="P26" s="79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75"/>
      <c r="AI26" s="79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4214.742830183692</v>
      </c>
      <c r="AU26" s="36">
        <v>0</v>
      </c>
      <c r="AV26" s="36">
        <v>0</v>
      </c>
      <c r="AW26" s="36">
        <v>0</v>
      </c>
      <c r="AX26" s="36">
        <v>0</v>
      </c>
      <c r="AY26" s="75">
        <v>37143.98720906885</v>
      </c>
      <c r="AZ26" s="79">
        <v>4643.835688592164</v>
      </c>
      <c r="BA26" s="36">
        <v>63292.261196420994</v>
      </c>
      <c r="BB26" s="36">
        <v>593.2353047346492</v>
      </c>
      <c r="BC26" s="36">
        <v>1979</v>
      </c>
      <c r="BD26" s="36">
        <v>2005</v>
      </c>
      <c r="BE26" s="36">
        <v>110528</v>
      </c>
      <c r="BF26" s="36">
        <v>120489.51946252282</v>
      </c>
      <c r="BG26" s="36">
        <v>0</v>
      </c>
      <c r="BH26" s="36">
        <v>3935.15457740185</v>
      </c>
      <c r="BI26" s="36">
        <v>3956.84542259815</v>
      </c>
      <c r="BJ26" s="36">
        <v>5288.178454582434</v>
      </c>
      <c r="BK26" s="36">
        <v>0</v>
      </c>
      <c r="BL26" s="36">
        <v>15358141.613751002</v>
      </c>
      <c r="BM26" s="36">
        <v>0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24695.695157973896</v>
      </c>
      <c r="BT26" s="75">
        <v>75589.79741745119</v>
      </c>
      <c r="BU26" s="79"/>
      <c r="BV26" s="36"/>
      <c r="BW26" s="36"/>
      <c r="BX26" s="36"/>
      <c r="BY26" s="75"/>
      <c r="BZ26" s="79"/>
      <c r="CA26" s="36"/>
      <c r="CB26" s="36"/>
      <c r="CC26" s="75"/>
      <c r="CD26" s="79"/>
      <c r="CE26" s="36"/>
      <c r="CF26" s="36"/>
      <c r="CG26" s="36"/>
      <c r="CH26" s="36"/>
      <c r="CI26" s="75"/>
      <c r="CJ26" s="79"/>
      <c r="CK26" s="36"/>
      <c r="CL26" s="36"/>
      <c r="CM26" s="75"/>
      <c r="CN26" s="79"/>
      <c r="CO26" s="36"/>
      <c r="CP26" s="36"/>
      <c r="CQ26" s="36"/>
      <c r="CR26" s="75"/>
      <c r="CS26" s="79"/>
      <c r="CT26" s="36"/>
      <c r="CU26" s="36"/>
      <c r="CV26" s="36"/>
      <c r="CW26" s="36"/>
      <c r="CX26" s="75"/>
      <c r="CY26" s="79"/>
      <c r="CZ26" s="36"/>
      <c r="DA26" s="36"/>
      <c r="DB26" s="75"/>
      <c r="DC26" s="79"/>
      <c r="DD26" s="36"/>
      <c r="DE26" s="36"/>
      <c r="DF26" s="36"/>
      <c r="DG26" s="36"/>
      <c r="DH26" s="36"/>
      <c r="DI26" s="36"/>
      <c r="DJ26" s="36"/>
      <c r="DK26" s="75"/>
      <c r="DL26" s="79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75"/>
      <c r="EE26" s="89">
        <v>0</v>
      </c>
      <c r="EF26" s="36"/>
      <c r="EG26" s="89"/>
      <c r="EH26" s="89"/>
      <c r="EI26" s="89"/>
      <c r="EJ26" s="98"/>
      <c r="EK26" s="89"/>
      <c r="EL26" s="89"/>
      <c r="EM26" s="97"/>
      <c r="EN26" s="97"/>
      <c r="EO26" s="89"/>
      <c r="EP26" s="63"/>
      <c r="EQ26" s="23">
        <f>SUM(G26:EP26)</f>
        <v>15816496.866472531</v>
      </c>
    </row>
    <row r="27" spans="1:147" ht="15" customHeight="1">
      <c r="A27" s="204"/>
      <c r="B27" s="221"/>
      <c r="C27" s="217"/>
      <c r="D27" s="150" t="s">
        <v>52</v>
      </c>
      <c r="E27" s="17">
        <v>21</v>
      </c>
      <c r="F27" s="18">
        <v>21</v>
      </c>
      <c r="G27" s="66"/>
      <c r="H27" s="36"/>
      <c r="I27" s="36"/>
      <c r="J27" s="36"/>
      <c r="K27" s="36"/>
      <c r="L27" s="36"/>
      <c r="M27" s="36"/>
      <c r="N27" s="36"/>
      <c r="O27" s="75"/>
      <c r="P27" s="79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75"/>
      <c r="AI27" s="79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15507.340741062364</v>
      </c>
      <c r="AS27" s="36">
        <v>0</v>
      </c>
      <c r="AT27" s="36">
        <v>15483.52102430161</v>
      </c>
      <c r="AU27" s="36">
        <v>0</v>
      </c>
      <c r="AV27" s="36">
        <v>0</v>
      </c>
      <c r="AW27" s="36">
        <v>0</v>
      </c>
      <c r="AX27" s="36">
        <v>0</v>
      </c>
      <c r="AY27" s="75">
        <v>0</v>
      </c>
      <c r="AZ27" s="79">
        <v>3532.1643114078356</v>
      </c>
      <c r="BA27" s="36">
        <v>46132.738803579006</v>
      </c>
      <c r="BB27" s="36">
        <v>452.7646952653508</v>
      </c>
      <c r="BC27" s="36">
        <v>0</v>
      </c>
      <c r="BD27" s="36">
        <v>0</v>
      </c>
      <c r="BE27" s="36">
        <v>0</v>
      </c>
      <c r="BF27" s="36">
        <v>93084.4805374772</v>
      </c>
      <c r="BG27" s="36">
        <v>0</v>
      </c>
      <c r="BH27" s="36">
        <v>0</v>
      </c>
      <c r="BI27" s="36">
        <v>0</v>
      </c>
      <c r="BJ27" s="36">
        <v>3916.821545417566</v>
      </c>
      <c r="BK27" s="36">
        <v>0</v>
      </c>
      <c r="BL27" s="36">
        <v>0</v>
      </c>
      <c r="BM27" s="36">
        <v>11646781</v>
      </c>
      <c r="BN27" s="36">
        <v>0</v>
      </c>
      <c r="BO27" s="36">
        <v>0</v>
      </c>
      <c r="BP27" s="36">
        <v>0</v>
      </c>
      <c r="BQ27" s="36">
        <v>0</v>
      </c>
      <c r="BR27" s="36">
        <v>0</v>
      </c>
      <c r="BS27" s="36">
        <v>18738.728751477338</v>
      </c>
      <c r="BT27" s="75">
        <v>57065.69759315831</v>
      </c>
      <c r="BU27" s="79"/>
      <c r="BV27" s="36"/>
      <c r="BW27" s="36"/>
      <c r="BX27" s="36"/>
      <c r="BY27" s="75"/>
      <c r="BZ27" s="79"/>
      <c r="CA27" s="36"/>
      <c r="CB27" s="36"/>
      <c r="CC27" s="75"/>
      <c r="CD27" s="79"/>
      <c r="CE27" s="36"/>
      <c r="CF27" s="36"/>
      <c r="CG27" s="36"/>
      <c r="CH27" s="36"/>
      <c r="CI27" s="75"/>
      <c r="CJ27" s="79"/>
      <c r="CK27" s="36"/>
      <c r="CL27" s="36"/>
      <c r="CM27" s="75"/>
      <c r="CN27" s="79"/>
      <c r="CO27" s="36"/>
      <c r="CP27" s="36"/>
      <c r="CQ27" s="36"/>
      <c r="CR27" s="75"/>
      <c r="CS27" s="79"/>
      <c r="CT27" s="36"/>
      <c r="CU27" s="36"/>
      <c r="CV27" s="36"/>
      <c r="CW27" s="36"/>
      <c r="CX27" s="75"/>
      <c r="CY27" s="79"/>
      <c r="CZ27" s="36"/>
      <c r="DA27" s="36"/>
      <c r="DB27" s="75"/>
      <c r="DC27" s="79"/>
      <c r="DD27" s="36"/>
      <c r="DE27" s="36"/>
      <c r="DF27" s="36"/>
      <c r="DG27" s="36"/>
      <c r="DH27" s="36"/>
      <c r="DI27" s="36"/>
      <c r="DJ27" s="36"/>
      <c r="DK27" s="75"/>
      <c r="DL27" s="79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75"/>
      <c r="EE27" s="89">
        <v>0</v>
      </c>
      <c r="EF27" s="36"/>
      <c r="EG27" s="89"/>
      <c r="EH27" s="89"/>
      <c r="EI27" s="89"/>
      <c r="EJ27" s="98"/>
      <c r="EK27" s="89"/>
      <c r="EL27" s="89"/>
      <c r="EM27" s="97"/>
      <c r="EN27" s="97"/>
      <c r="EO27" s="89"/>
      <c r="EP27" s="63"/>
      <c r="EQ27" s="23">
        <f>SUM(G27:EP27)</f>
        <v>11900695.258003145</v>
      </c>
    </row>
    <row r="28" spans="1:147" ht="15" customHeight="1">
      <c r="A28" s="204"/>
      <c r="B28" s="221"/>
      <c r="C28" s="217"/>
      <c r="D28" s="150" t="s">
        <v>53</v>
      </c>
      <c r="E28" s="17">
        <v>22</v>
      </c>
      <c r="F28" s="18">
        <v>22</v>
      </c>
      <c r="G28" s="66"/>
      <c r="H28" s="36"/>
      <c r="I28" s="36"/>
      <c r="J28" s="36"/>
      <c r="K28" s="36"/>
      <c r="L28" s="36"/>
      <c r="M28" s="36"/>
      <c r="N28" s="36"/>
      <c r="O28" s="75"/>
      <c r="P28" s="79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75"/>
      <c r="AI28" s="79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75">
        <v>0</v>
      </c>
      <c r="AZ28" s="79">
        <v>0</v>
      </c>
      <c r="BA28" s="36">
        <v>0</v>
      </c>
      <c r="BB28" s="36">
        <v>0</v>
      </c>
      <c r="BC28" s="36">
        <v>0</v>
      </c>
      <c r="BD28" s="36">
        <v>0</v>
      </c>
      <c r="BE28" s="36">
        <v>24082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>
        <v>0</v>
      </c>
      <c r="BN28" s="36">
        <v>9683345</v>
      </c>
      <c r="BO28" s="36">
        <v>0</v>
      </c>
      <c r="BP28" s="36">
        <v>0</v>
      </c>
      <c r="BQ28" s="36">
        <v>0</v>
      </c>
      <c r="BR28" s="36">
        <v>0</v>
      </c>
      <c r="BS28" s="36">
        <v>11349090</v>
      </c>
      <c r="BT28" s="75">
        <v>135457</v>
      </c>
      <c r="BU28" s="79"/>
      <c r="BV28" s="36"/>
      <c r="BW28" s="36"/>
      <c r="BX28" s="36"/>
      <c r="BY28" s="75"/>
      <c r="BZ28" s="79"/>
      <c r="CA28" s="36"/>
      <c r="CB28" s="36"/>
      <c r="CC28" s="75"/>
      <c r="CD28" s="79"/>
      <c r="CE28" s="36"/>
      <c r="CF28" s="36"/>
      <c r="CG28" s="36"/>
      <c r="CH28" s="36"/>
      <c r="CI28" s="75"/>
      <c r="CJ28" s="79"/>
      <c r="CK28" s="36"/>
      <c r="CL28" s="36"/>
      <c r="CM28" s="75"/>
      <c r="CN28" s="79"/>
      <c r="CO28" s="36"/>
      <c r="CP28" s="36"/>
      <c r="CQ28" s="36"/>
      <c r="CR28" s="75"/>
      <c r="CS28" s="79"/>
      <c r="CT28" s="36"/>
      <c r="CU28" s="36"/>
      <c r="CV28" s="36"/>
      <c r="CW28" s="36"/>
      <c r="CX28" s="75"/>
      <c r="CY28" s="79"/>
      <c r="CZ28" s="36"/>
      <c r="DA28" s="36"/>
      <c r="DB28" s="75"/>
      <c r="DC28" s="79"/>
      <c r="DD28" s="36"/>
      <c r="DE28" s="36"/>
      <c r="DF28" s="36"/>
      <c r="DG28" s="36"/>
      <c r="DH28" s="36"/>
      <c r="DI28" s="36"/>
      <c r="DJ28" s="36"/>
      <c r="DK28" s="75"/>
      <c r="DL28" s="79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75"/>
      <c r="EE28" s="89">
        <v>0</v>
      </c>
      <c r="EF28" s="36"/>
      <c r="EG28" s="89"/>
      <c r="EH28" s="89"/>
      <c r="EI28" s="89"/>
      <c r="EJ28" s="98"/>
      <c r="EK28" s="89"/>
      <c r="EL28" s="89"/>
      <c r="EM28" s="97"/>
      <c r="EN28" s="97"/>
      <c r="EO28" s="89"/>
      <c r="EP28" s="63"/>
      <c r="EQ28" s="23">
        <f>SUM(G28:EP28)</f>
        <v>21191974</v>
      </c>
    </row>
    <row r="29" spans="1:147" ht="15" customHeight="1">
      <c r="A29" s="204"/>
      <c r="B29" s="221"/>
      <c r="C29" s="217"/>
      <c r="D29" s="150" t="s">
        <v>54</v>
      </c>
      <c r="E29" s="17">
        <v>23</v>
      </c>
      <c r="F29" s="18">
        <v>23</v>
      </c>
      <c r="G29" s="66"/>
      <c r="H29" s="36"/>
      <c r="I29" s="36"/>
      <c r="J29" s="36"/>
      <c r="K29" s="36"/>
      <c r="L29" s="36"/>
      <c r="M29" s="36"/>
      <c r="N29" s="36"/>
      <c r="O29" s="75"/>
      <c r="P29" s="79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75"/>
      <c r="AI29" s="79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75">
        <v>0</v>
      </c>
      <c r="AZ29" s="79">
        <v>0</v>
      </c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</v>
      </c>
      <c r="BM29" s="36">
        <v>0</v>
      </c>
      <c r="BN29" s="36">
        <v>0</v>
      </c>
      <c r="BO29" s="36">
        <v>1729356.2140018814</v>
      </c>
      <c r="BP29" s="36">
        <v>0</v>
      </c>
      <c r="BQ29" s="36">
        <v>0</v>
      </c>
      <c r="BR29" s="36">
        <v>0</v>
      </c>
      <c r="BS29" s="36">
        <v>244142.25592483598</v>
      </c>
      <c r="BT29" s="75">
        <v>29253.98474683809</v>
      </c>
      <c r="BU29" s="79"/>
      <c r="BV29" s="36"/>
      <c r="BW29" s="36"/>
      <c r="BX29" s="36"/>
      <c r="BY29" s="75"/>
      <c r="BZ29" s="79"/>
      <c r="CA29" s="36"/>
      <c r="CB29" s="36"/>
      <c r="CC29" s="75"/>
      <c r="CD29" s="79"/>
      <c r="CE29" s="36"/>
      <c r="CF29" s="36"/>
      <c r="CG29" s="36"/>
      <c r="CH29" s="36"/>
      <c r="CI29" s="75"/>
      <c r="CJ29" s="79"/>
      <c r="CK29" s="36"/>
      <c r="CL29" s="36"/>
      <c r="CM29" s="75"/>
      <c r="CN29" s="79"/>
      <c r="CO29" s="36"/>
      <c r="CP29" s="36"/>
      <c r="CQ29" s="36"/>
      <c r="CR29" s="75"/>
      <c r="CS29" s="79"/>
      <c r="CT29" s="36"/>
      <c r="CU29" s="36"/>
      <c r="CV29" s="36"/>
      <c r="CW29" s="36"/>
      <c r="CX29" s="75"/>
      <c r="CY29" s="79"/>
      <c r="CZ29" s="36"/>
      <c r="DA29" s="36"/>
      <c r="DB29" s="75"/>
      <c r="DC29" s="79"/>
      <c r="DD29" s="36"/>
      <c r="DE29" s="36"/>
      <c r="DF29" s="36"/>
      <c r="DG29" s="36"/>
      <c r="DH29" s="36"/>
      <c r="DI29" s="36"/>
      <c r="DJ29" s="36"/>
      <c r="DK29" s="75"/>
      <c r="DL29" s="79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75"/>
      <c r="EE29" s="89">
        <v>9600.26867800521</v>
      </c>
      <c r="EF29" s="36"/>
      <c r="EG29" s="89"/>
      <c r="EH29" s="89"/>
      <c r="EI29" s="89"/>
      <c r="EJ29" s="98"/>
      <c r="EK29" s="89"/>
      <c r="EL29" s="89"/>
      <c r="EM29" s="97"/>
      <c r="EN29" s="97"/>
      <c r="EO29" s="89"/>
      <c r="EP29" s="63"/>
      <c r="EQ29" s="23">
        <f>SUM(G29:EP29)</f>
        <v>2012352.7233515608</v>
      </c>
    </row>
    <row r="30" spans="1:147" ht="15" customHeight="1">
      <c r="A30" s="204"/>
      <c r="B30" s="221"/>
      <c r="C30" s="217"/>
      <c r="D30" s="150" t="s">
        <v>55</v>
      </c>
      <c r="E30" s="17">
        <v>24</v>
      </c>
      <c r="F30" s="18">
        <v>24</v>
      </c>
      <c r="G30" s="66"/>
      <c r="H30" s="36"/>
      <c r="I30" s="36"/>
      <c r="J30" s="36"/>
      <c r="K30" s="36"/>
      <c r="L30" s="36"/>
      <c r="M30" s="36"/>
      <c r="N30" s="36"/>
      <c r="O30" s="75"/>
      <c r="P30" s="79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75"/>
      <c r="AI30" s="79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75">
        <v>0</v>
      </c>
      <c r="AZ30" s="79">
        <v>0</v>
      </c>
      <c r="BA30" s="36">
        <v>2891.0435448478306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0</v>
      </c>
      <c r="BM30" s="36">
        <v>0</v>
      </c>
      <c r="BN30" s="36">
        <v>0</v>
      </c>
      <c r="BO30" s="36">
        <v>0</v>
      </c>
      <c r="BP30" s="36">
        <v>7442921</v>
      </c>
      <c r="BQ30" s="36">
        <v>0</v>
      </c>
      <c r="BR30" s="36">
        <v>695.2571968426942</v>
      </c>
      <c r="BS30" s="36">
        <v>129860.09714413073</v>
      </c>
      <c r="BT30" s="75">
        <v>75506.49462831572</v>
      </c>
      <c r="BU30" s="79"/>
      <c r="BV30" s="36"/>
      <c r="BW30" s="36"/>
      <c r="BX30" s="36"/>
      <c r="BY30" s="75"/>
      <c r="BZ30" s="79"/>
      <c r="CA30" s="36"/>
      <c r="CB30" s="36"/>
      <c r="CC30" s="75"/>
      <c r="CD30" s="79"/>
      <c r="CE30" s="36"/>
      <c r="CF30" s="36"/>
      <c r="CG30" s="36"/>
      <c r="CH30" s="36"/>
      <c r="CI30" s="75"/>
      <c r="CJ30" s="79"/>
      <c r="CK30" s="36"/>
      <c r="CL30" s="36"/>
      <c r="CM30" s="75"/>
      <c r="CN30" s="79"/>
      <c r="CO30" s="36"/>
      <c r="CP30" s="36"/>
      <c r="CQ30" s="36"/>
      <c r="CR30" s="75"/>
      <c r="CS30" s="79"/>
      <c r="CT30" s="36"/>
      <c r="CU30" s="36"/>
      <c r="CV30" s="36"/>
      <c r="CW30" s="36"/>
      <c r="CX30" s="75"/>
      <c r="CY30" s="79"/>
      <c r="CZ30" s="36"/>
      <c r="DA30" s="36"/>
      <c r="DB30" s="75"/>
      <c r="DC30" s="79"/>
      <c r="DD30" s="36"/>
      <c r="DE30" s="36"/>
      <c r="DF30" s="36"/>
      <c r="DG30" s="36"/>
      <c r="DH30" s="36"/>
      <c r="DI30" s="36"/>
      <c r="DJ30" s="36"/>
      <c r="DK30" s="75"/>
      <c r="DL30" s="79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75"/>
      <c r="EE30" s="89">
        <v>0</v>
      </c>
      <c r="EF30" s="36"/>
      <c r="EG30" s="89"/>
      <c r="EH30" s="89"/>
      <c r="EI30" s="89"/>
      <c r="EJ30" s="98"/>
      <c r="EK30" s="89"/>
      <c r="EL30" s="89"/>
      <c r="EM30" s="97"/>
      <c r="EN30" s="97"/>
      <c r="EO30" s="89"/>
      <c r="EP30" s="63"/>
      <c r="EQ30" s="23">
        <f>SUM(G30:EP30)</f>
        <v>7651873.892514137</v>
      </c>
    </row>
    <row r="31" spans="1:147" ht="15" customHeight="1">
      <c r="A31" s="204"/>
      <c r="B31" s="221"/>
      <c r="C31" s="217"/>
      <c r="D31" s="150" t="s">
        <v>56</v>
      </c>
      <c r="E31" s="17">
        <v>25</v>
      </c>
      <c r="F31" s="18">
        <v>25</v>
      </c>
      <c r="G31" s="66"/>
      <c r="H31" s="36"/>
      <c r="I31" s="36"/>
      <c r="J31" s="36"/>
      <c r="K31" s="36"/>
      <c r="L31" s="36"/>
      <c r="M31" s="36"/>
      <c r="N31" s="36"/>
      <c r="O31" s="75"/>
      <c r="P31" s="79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75"/>
      <c r="AI31" s="79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75">
        <v>0</v>
      </c>
      <c r="AZ31" s="79">
        <v>0</v>
      </c>
      <c r="BA31" s="36">
        <v>6880.956455152169</v>
      </c>
      <c r="BB31" s="36">
        <v>0</v>
      </c>
      <c r="BC31" s="36">
        <v>0</v>
      </c>
      <c r="BD31" s="36">
        <v>0</v>
      </c>
      <c r="BE31" s="36">
        <v>94646</v>
      </c>
      <c r="BF31" s="36">
        <v>16726</v>
      </c>
      <c r="BG31" s="36">
        <v>0</v>
      </c>
      <c r="BH31" s="36">
        <v>0</v>
      </c>
      <c r="BI31" s="36">
        <v>0</v>
      </c>
      <c r="BJ31" s="36">
        <v>0</v>
      </c>
      <c r="BK31" s="36">
        <v>8107.5873543</v>
      </c>
      <c r="BL31" s="36">
        <v>15889.4126457</v>
      </c>
      <c r="BM31" s="36">
        <v>0</v>
      </c>
      <c r="BN31" s="36">
        <v>0</v>
      </c>
      <c r="BO31" s="36">
        <v>0</v>
      </c>
      <c r="BP31" s="36">
        <v>0</v>
      </c>
      <c r="BQ31" s="36">
        <v>4427701.162777138</v>
      </c>
      <c r="BR31" s="36">
        <v>1617.7428031573056</v>
      </c>
      <c r="BS31" s="36">
        <v>13510088.74007873</v>
      </c>
      <c r="BT31" s="75">
        <v>174164.50537168427</v>
      </c>
      <c r="BU31" s="79"/>
      <c r="BV31" s="36"/>
      <c r="BW31" s="36"/>
      <c r="BX31" s="36"/>
      <c r="BY31" s="75"/>
      <c r="BZ31" s="79"/>
      <c r="CA31" s="36"/>
      <c r="CB31" s="36"/>
      <c r="CC31" s="75"/>
      <c r="CD31" s="79"/>
      <c r="CE31" s="36"/>
      <c r="CF31" s="36"/>
      <c r="CG31" s="36"/>
      <c r="CH31" s="36"/>
      <c r="CI31" s="75"/>
      <c r="CJ31" s="79"/>
      <c r="CK31" s="36"/>
      <c r="CL31" s="36"/>
      <c r="CM31" s="75"/>
      <c r="CN31" s="79"/>
      <c r="CO31" s="36"/>
      <c r="CP31" s="36"/>
      <c r="CQ31" s="36"/>
      <c r="CR31" s="75"/>
      <c r="CS31" s="79"/>
      <c r="CT31" s="36"/>
      <c r="CU31" s="36"/>
      <c r="CV31" s="36"/>
      <c r="CW31" s="36"/>
      <c r="CX31" s="75"/>
      <c r="CY31" s="79"/>
      <c r="CZ31" s="36"/>
      <c r="DA31" s="36"/>
      <c r="DB31" s="75"/>
      <c r="DC31" s="79"/>
      <c r="DD31" s="36"/>
      <c r="DE31" s="36"/>
      <c r="DF31" s="36"/>
      <c r="DG31" s="36"/>
      <c r="DH31" s="36"/>
      <c r="DI31" s="36"/>
      <c r="DJ31" s="36"/>
      <c r="DK31" s="75"/>
      <c r="DL31" s="79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75"/>
      <c r="EE31" s="89">
        <v>0</v>
      </c>
      <c r="EF31" s="36"/>
      <c r="EG31" s="89"/>
      <c r="EH31" s="89"/>
      <c r="EI31" s="89"/>
      <c r="EJ31" s="98"/>
      <c r="EK31" s="89"/>
      <c r="EL31" s="89"/>
      <c r="EM31" s="97"/>
      <c r="EN31" s="97"/>
      <c r="EO31" s="89"/>
      <c r="EP31" s="63"/>
      <c r="EQ31" s="23">
        <f>SUM(G31:EP31)</f>
        <v>18255822.107485864</v>
      </c>
    </row>
    <row r="32" spans="1:147" ht="15" customHeight="1">
      <c r="A32" s="204"/>
      <c r="B32" s="221"/>
      <c r="C32" s="217"/>
      <c r="D32" s="150" t="s">
        <v>57</v>
      </c>
      <c r="E32" s="17">
        <v>26</v>
      </c>
      <c r="F32" s="18">
        <v>26</v>
      </c>
      <c r="G32" s="66"/>
      <c r="H32" s="36"/>
      <c r="I32" s="36"/>
      <c r="J32" s="36"/>
      <c r="K32" s="36"/>
      <c r="L32" s="36"/>
      <c r="M32" s="36"/>
      <c r="N32" s="36"/>
      <c r="O32" s="75"/>
      <c r="P32" s="79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75"/>
      <c r="AI32" s="79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75">
        <v>0</v>
      </c>
      <c r="AZ32" s="79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0</v>
      </c>
      <c r="BL32" s="36">
        <v>67.6137290365088</v>
      </c>
      <c r="BM32" s="36">
        <v>0</v>
      </c>
      <c r="BN32" s="36">
        <v>0</v>
      </c>
      <c r="BO32" s="36">
        <v>0</v>
      </c>
      <c r="BP32" s="36">
        <v>0</v>
      </c>
      <c r="BQ32" s="36">
        <v>0</v>
      </c>
      <c r="BR32" s="36">
        <v>27647790</v>
      </c>
      <c r="BS32" s="36">
        <v>209136</v>
      </c>
      <c r="BT32" s="75">
        <v>49966.937263100364</v>
      </c>
      <c r="BU32" s="79"/>
      <c r="BV32" s="36"/>
      <c r="BW32" s="36"/>
      <c r="BX32" s="36"/>
      <c r="BY32" s="75"/>
      <c r="BZ32" s="79"/>
      <c r="CA32" s="36"/>
      <c r="CB32" s="36"/>
      <c r="CC32" s="75"/>
      <c r="CD32" s="79"/>
      <c r="CE32" s="36"/>
      <c r="CF32" s="36"/>
      <c r="CG32" s="36"/>
      <c r="CH32" s="36"/>
      <c r="CI32" s="75"/>
      <c r="CJ32" s="79"/>
      <c r="CK32" s="36"/>
      <c r="CL32" s="36"/>
      <c r="CM32" s="75"/>
      <c r="CN32" s="79"/>
      <c r="CO32" s="36"/>
      <c r="CP32" s="36"/>
      <c r="CQ32" s="36"/>
      <c r="CR32" s="75"/>
      <c r="CS32" s="79"/>
      <c r="CT32" s="36"/>
      <c r="CU32" s="36"/>
      <c r="CV32" s="36"/>
      <c r="CW32" s="36"/>
      <c r="CX32" s="75"/>
      <c r="CY32" s="79"/>
      <c r="CZ32" s="36"/>
      <c r="DA32" s="36"/>
      <c r="DB32" s="75"/>
      <c r="DC32" s="79"/>
      <c r="DD32" s="36"/>
      <c r="DE32" s="36"/>
      <c r="DF32" s="36"/>
      <c r="DG32" s="36"/>
      <c r="DH32" s="36"/>
      <c r="DI32" s="36"/>
      <c r="DJ32" s="36"/>
      <c r="DK32" s="75"/>
      <c r="DL32" s="79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75"/>
      <c r="EE32" s="89">
        <v>32541.6297804161</v>
      </c>
      <c r="EF32" s="36"/>
      <c r="EG32" s="89"/>
      <c r="EH32" s="89"/>
      <c r="EI32" s="89"/>
      <c r="EJ32" s="98"/>
      <c r="EK32" s="89"/>
      <c r="EL32" s="89"/>
      <c r="EM32" s="97"/>
      <c r="EN32" s="97"/>
      <c r="EO32" s="89"/>
      <c r="EP32" s="63"/>
      <c r="EQ32" s="23">
        <f>SUM(G32:EP32)</f>
        <v>27939502.180772554</v>
      </c>
    </row>
    <row r="33" spans="1:147" ht="15" customHeight="1">
      <c r="A33" s="204"/>
      <c r="B33" s="221"/>
      <c r="C33" s="217"/>
      <c r="D33" s="150" t="s">
        <v>58</v>
      </c>
      <c r="E33" s="17">
        <v>27</v>
      </c>
      <c r="F33" s="18">
        <v>27</v>
      </c>
      <c r="G33" s="66"/>
      <c r="H33" s="36"/>
      <c r="I33" s="36"/>
      <c r="J33" s="36"/>
      <c r="K33" s="36"/>
      <c r="L33" s="36"/>
      <c r="M33" s="36"/>
      <c r="N33" s="36"/>
      <c r="O33" s="75"/>
      <c r="P33" s="79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75"/>
      <c r="AI33" s="79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75">
        <v>0</v>
      </c>
      <c r="AZ33" s="79">
        <v>0</v>
      </c>
      <c r="BA33" s="36">
        <v>394</v>
      </c>
      <c r="BB33" s="36">
        <v>0</v>
      </c>
      <c r="BC33" s="36">
        <v>0</v>
      </c>
      <c r="BD33" s="36">
        <v>0</v>
      </c>
      <c r="BE33" s="36">
        <v>89460</v>
      </c>
      <c r="BF33" s="36">
        <v>2889</v>
      </c>
      <c r="BG33" s="36">
        <v>0</v>
      </c>
      <c r="BH33" s="36">
        <v>206966</v>
      </c>
      <c r="BI33" s="36">
        <v>0</v>
      </c>
      <c r="BJ33" s="36">
        <v>0</v>
      </c>
      <c r="BK33" s="36">
        <v>14175.812123999998</v>
      </c>
      <c r="BL33" s="36">
        <v>27781.187876000004</v>
      </c>
      <c r="BM33" s="36">
        <v>0</v>
      </c>
      <c r="BN33" s="36">
        <v>14960</v>
      </c>
      <c r="BO33" s="36">
        <v>260644.30991892</v>
      </c>
      <c r="BP33" s="36">
        <v>368349</v>
      </c>
      <c r="BQ33" s="36">
        <v>0</v>
      </c>
      <c r="BR33" s="36">
        <v>1345039.1027730468</v>
      </c>
      <c r="BS33" s="36">
        <v>582505837.1976274</v>
      </c>
      <c r="BT33" s="75">
        <v>304239.3135470267</v>
      </c>
      <c r="BU33" s="79"/>
      <c r="BV33" s="36"/>
      <c r="BW33" s="36"/>
      <c r="BX33" s="36"/>
      <c r="BY33" s="75"/>
      <c r="BZ33" s="79"/>
      <c r="CA33" s="36"/>
      <c r="CB33" s="36"/>
      <c r="CC33" s="75"/>
      <c r="CD33" s="79"/>
      <c r="CE33" s="36"/>
      <c r="CF33" s="36"/>
      <c r="CG33" s="36"/>
      <c r="CH33" s="36"/>
      <c r="CI33" s="75"/>
      <c r="CJ33" s="79"/>
      <c r="CK33" s="36"/>
      <c r="CL33" s="36"/>
      <c r="CM33" s="75"/>
      <c r="CN33" s="79"/>
      <c r="CO33" s="36"/>
      <c r="CP33" s="36"/>
      <c r="CQ33" s="36"/>
      <c r="CR33" s="75"/>
      <c r="CS33" s="79"/>
      <c r="CT33" s="36"/>
      <c r="CU33" s="36"/>
      <c r="CV33" s="36"/>
      <c r="CW33" s="36"/>
      <c r="CX33" s="75"/>
      <c r="CY33" s="79"/>
      <c r="CZ33" s="36"/>
      <c r="DA33" s="36"/>
      <c r="DB33" s="75"/>
      <c r="DC33" s="79"/>
      <c r="DD33" s="36"/>
      <c r="DE33" s="36"/>
      <c r="DF33" s="36"/>
      <c r="DG33" s="36"/>
      <c r="DH33" s="36"/>
      <c r="DI33" s="36"/>
      <c r="DJ33" s="36"/>
      <c r="DK33" s="75"/>
      <c r="DL33" s="79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75"/>
      <c r="EE33" s="89">
        <v>908115.7313219948</v>
      </c>
      <c r="EF33" s="36"/>
      <c r="EG33" s="89"/>
      <c r="EH33" s="89"/>
      <c r="EI33" s="89"/>
      <c r="EJ33" s="98"/>
      <c r="EK33" s="89"/>
      <c r="EL33" s="89"/>
      <c r="EM33" s="97"/>
      <c r="EN33" s="97"/>
      <c r="EO33" s="89"/>
      <c r="EP33" s="63"/>
      <c r="EQ33" s="23">
        <f>SUM(G33:EP33)</f>
        <v>586048850.6551884</v>
      </c>
    </row>
    <row r="34" spans="1:147" ht="15" customHeight="1">
      <c r="A34" s="180"/>
      <c r="B34" s="222"/>
      <c r="C34" s="218"/>
      <c r="D34" s="151" t="s">
        <v>59</v>
      </c>
      <c r="E34" s="17">
        <v>28</v>
      </c>
      <c r="F34" s="18">
        <v>28</v>
      </c>
      <c r="G34" s="105"/>
      <c r="H34" s="19"/>
      <c r="I34" s="19"/>
      <c r="J34" s="19"/>
      <c r="K34" s="19"/>
      <c r="L34" s="19"/>
      <c r="M34" s="19"/>
      <c r="N34" s="19"/>
      <c r="O34" s="106"/>
      <c r="P34" s="107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06"/>
      <c r="AI34" s="107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21006.48683037994</v>
      </c>
      <c r="AP34" s="19">
        <v>26863.769338154336</v>
      </c>
      <c r="AQ34" s="19">
        <v>17420.051608200625</v>
      </c>
      <c r="AR34" s="19">
        <v>50300.68287750736</v>
      </c>
      <c r="AS34" s="19">
        <v>0</v>
      </c>
      <c r="AT34" s="19">
        <v>54153.69450536471</v>
      </c>
      <c r="AU34" s="19">
        <v>0</v>
      </c>
      <c r="AV34" s="19">
        <v>0</v>
      </c>
      <c r="AW34" s="19">
        <v>0</v>
      </c>
      <c r="AX34" s="19">
        <v>0</v>
      </c>
      <c r="AY34" s="106">
        <v>442612.5460712802</v>
      </c>
      <c r="AZ34" s="107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30606</v>
      </c>
      <c r="BG34" s="19">
        <v>0</v>
      </c>
      <c r="BH34" s="19">
        <v>0</v>
      </c>
      <c r="BI34" s="19">
        <v>0</v>
      </c>
      <c r="BJ34" s="19">
        <v>0</v>
      </c>
      <c r="BK34" s="19">
        <v>1673.5891508999998</v>
      </c>
      <c r="BL34" s="19">
        <v>3700.4108491</v>
      </c>
      <c r="BM34" s="19">
        <v>0</v>
      </c>
      <c r="BN34" s="19">
        <v>0</v>
      </c>
      <c r="BO34" s="19">
        <v>2206.254966075</v>
      </c>
      <c r="BP34" s="19">
        <v>350501</v>
      </c>
      <c r="BQ34" s="19">
        <v>0</v>
      </c>
      <c r="BR34" s="19">
        <v>60236.76876911284</v>
      </c>
      <c r="BS34" s="19">
        <v>33782771.74503392</v>
      </c>
      <c r="BT34" s="106">
        <v>760813008</v>
      </c>
      <c r="BU34" s="107"/>
      <c r="BV34" s="19"/>
      <c r="BW34" s="19"/>
      <c r="BX34" s="19"/>
      <c r="BY34" s="106"/>
      <c r="BZ34" s="107"/>
      <c r="CA34" s="19"/>
      <c r="CB34" s="19"/>
      <c r="CC34" s="106"/>
      <c r="CD34" s="107"/>
      <c r="CE34" s="19"/>
      <c r="CF34" s="19"/>
      <c r="CG34" s="19"/>
      <c r="CH34" s="19"/>
      <c r="CI34" s="106"/>
      <c r="CJ34" s="107"/>
      <c r="CK34" s="19"/>
      <c r="CL34" s="19"/>
      <c r="CM34" s="106"/>
      <c r="CN34" s="107"/>
      <c r="CO34" s="19"/>
      <c r="CP34" s="19"/>
      <c r="CQ34" s="19"/>
      <c r="CR34" s="106"/>
      <c r="CS34" s="107"/>
      <c r="CT34" s="19"/>
      <c r="CU34" s="19"/>
      <c r="CV34" s="19"/>
      <c r="CW34" s="19"/>
      <c r="CX34" s="106"/>
      <c r="CY34" s="107"/>
      <c r="CZ34" s="19"/>
      <c r="DA34" s="19"/>
      <c r="DB34" s="106"/>
      <c r="DC34" s="107"/>
      <c r="DD34" s="19"/>
      <c r="DE34" s="19"/>
      <c r="DF34" s="19"/>
      <c r="DG34" s="19"/>
      <c r="DH34" s="19"/>
      <c r="DI34" s="19"/>
      <c r="DJ34" s="19"/>
      <c r="DK34" s="106"/>
      <c r="DL34" s="107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06"/>
      <c r="EE34" s="108">
        <v>1555026</v>
      </c>
      <c r="EF34" s="19"/>
      <c r="EG34" s="108"/>
      <c r="EH34" s="108"/>
      <c r="EI34" s="108"/>
      <c r="EJ34" s="109"/>
      <c r="EK34" s="108"/>
      <c r="EL34" s="108"/>
      <c r="EM34" s="110"/>
      <c r="EN34" s="110"/>
      <c r="EO34" s="108"/>
      <c r="EP34" s="64"/>
      <c r="EQ34" s="23">
        <f>SUM(G34:EP34)</f>
        <v>797212087</v>
      </c>
    </row>
    <row r="35" spans="1:147" ht="15" customHeight="1">
      <c r="A35" s="178" t="s">
        <v>1</v>
      </c>
      <c r="B35" s="223"/>
      <c r="C35" s="219" t="s">
        <v>19</v>
      </c>
      <c r="D35" s="150" t="s">
        <v>60</v>
      </c>
      <c r="E35" s="25">
        <v>1</v>
      </c>
      <c r="F35" s="18">
        <v>29</v>
      </c>
      <c r="G35" s="111">
        <v>5512.380975504016</v>
      </c>
      <c r="H35" s="112">
        <v>2007.1589370368106</v>
      </c>
      <c r="I35" s="112">
        <v>1311.5771677861112</v>
      </c>
      <c r="J35" s="112">
        <v>226622.51041268258</v>
      </c>
      <c r="K35" s="112">
        <v>1732724.3132136841</v>
      </c>
      <c r="L35" s="112">
        <v>0</v>
      </c>
      <c r="M35" s="112">
        <v>18027.884774137867</v>
      </c>
      <c r="N35" s="112">
        <v>0</v>
      </c>
      <c r="O35" s="113">
        <v>262678.58509123937</v>
      </c>
      <c r="P35" s="114">
        <v>4572888.989556031</v>
      </c>
      <c r="Q35" s="112">
        <v>0</v>
      </c>
      <c r="R35" s="112">
        <v>0</v>
      </c>
      <c r="S35" s="112">
        <v>0</v>
      </c>
      <c r="T35" s="112">
        <v>28622.196066880188</v>
      </c>
      <c r="U35" s="112">
        <v>0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2550.4038050181543</v>
      </c>
      <c r="AB35" s="112">
        <v>0</v>
      </c>
      <c r="AC35" s="112">
        <v>0</v>
      </c>
      <c r="AD35" s="112">
        <v>0</v>
      </c>
      <c r="AE35" s="112">
        <v>0</v>
      </c>
      <c r="AF35" s="112">
        <v>0</v>
      </c>
      <c r="AG35" s="112">
        <v>0</v>
      </c>
      <c r="AH35" s="113">
        <v>0</v>
      </c>
      <c r="AI35" s="118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20"/>
      <c r="AZ35" s="118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20"/>
      <c r="BU35" s="114"/>
      <c r="BV35" s="112"/>
      <c r="BW35" s="112"/>
      <c r="BX35" s="112"/>
      <c r="BY35" s="113"/>
      <c r="BZ35" s="114"/>
      <c r="CA35" s="112"/>
      <c r="CB35" s="112"/>
      <c r="CC35" s="113"/>
      <c r="CD35" s="114"/>
      <c r="CE35" s="112"/>
      <c r="CF35" s="112"/>
      <c r="CG35" s="112"/>
      <c r="CH35" s="112"/>
      <c r="CI35" s="113"/>
      <c r="CJ35" s="114"/>
      <c r="CK35" s="112"/>
      <c r="CL35" s="112"/>
      <c r="CM35" s="113"/>
      <c r="CN35" s="114"/>
      <c r="CO35" s="112"/>
      <c r="CP35" s="112"/>
      <c r="CQ35" s="112"/>
      <c r="CR35" s="113"/>
      <c r="CS35" s="121">
        <v>0</v>
      </c>
      <c r="CT35" s="122">
        <v>0</v>
      </c>
      <c r="CU35" s="122">
        <v>0</v>
      </c>
      <c r="CV35" s="122">
        <v>0</v>
      </c>
      <c r="CW35" s="122">
        <v>0</v>
      </c>
      <c r="CX35" s="123">
        <v>0</v>
      </c>
      <c r="CY35" s="121">
        <v>0</v>
      </c>
      <c r="CZ35" s="122">
        <v>0</v>
      </c>
      <c r="DA35" s="122">
        <v>0</v>
      </c>
      <c r="DB35" s="123">
        <v>0</v>
      </c>
      <c r="DC35" s="114"/>
      <c r="DD35" s="112"/>
      <c r="DE35" s="112"/>
      <c r="DF35" s="112"/>
      <c r="DG35" s="112"/>
      <c r="DH35" s="112"/>
      <c r="DI35" s="112"/>
      <c r="DJ35" s="112"/>
      <c r="DK35" s="113"/>
      <c r="DL35" s="114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3"/>
      <c r="EE35" s="115">
        <v>0</v>
      </c>
      <c r="EF35" s="112"/>
      <c r="EG35" s="115"/>
      <c r="EH35" s="115">
        <v>0</v>
      </c>
      <c r="EI35" s="115"/>
      <c r="EJ35" s="116"/>
      <c r="EK35" s="115"/>
      <c r="EL35" s="115"/>
      <c r="EM35" s="117"/>
      <c r="EN35" s="117"/>
      <c r="EO35" s="115">
        <v>0</v>
      </c>
      <c r="EP35" s="62"/>
      <c r="EQ35" s="23">
        <f>SUM(G35:EP35)</f>
        <v>6852946.000000001</v>
      </c>
    </row>
    <row r="36" spans="1:147" ht="15" customHeight="1">
      <c r="A36" s="204"/>
      <c r="B36" s="221"/>
      <c r="C36" s="217"/>
      <c r="D36" s="150" t="s">
        <v>61</v>
      </c>
      <c r="E36" s="17">
        <v>2</v>
      </c>
      <c r="F36" s="18">
        <v>30</v>
      </c>
      <c r="G36" s="66">
        <v>126360.09598749808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9183.389015602206</v>
      </c>
      <c r="N36" s="36">
        <v>0</v>
      </c>
      <c r="O36" s="75">
        <v>215865.8662503284</v>
      </c>
      <c r="P36" s="79">
        <v>0</v>
      </c>
      <c r="Q36" s="36">
        <v>2857148.2495866665</v>
      </c>
      <c r="R36" s="36">
        <v>2098125.3649137174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208386.19512752493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75">
        <v>0</v>
      </c>
      <c r="AI36" s="82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80"/>
      <c r="AZ36" s="82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80"/>
      <c r="BU36" s="79"/>
      <c r="BV36" s="36"/>
      <c r="BW36" s="36"/>
      <c r="BX36" s="36"/>
      <c r="BY36" s="75"/>
      <c r="BZ36" s="79"/>
      <c r="CA36" s="36"/>
      <c r="CB36" s="36"/>
      <c r="CC36" s="75"/>
      <c r="CD36" s="79"/>
      <c r="CE36" s="36"/>
      <c r="CF36" s="36"/>
      <c r="CG36" s="36"/>
      <c r="CH36" s="36"/>
      <c r="CI36" s="75"/>
      <c r="CJ36" s="79"/>
      <c r="CK36" s="36"/>
      <c r="CL36" s="36"/>
      <c r="CM36" s="75"/>
      <c r="CN36" s="79"/>
      <c r="CO36" s="36"/>
      <c r="CP36" s="36"/>
      <c r="CQ36" s="36"/>
      <c r="CR36" s="75"/>
      <c r="CS36" s="85">
        <v>228.85783419156454</v>
      </c>
      <c r="CT36" s="38">
        <v>245.53390832930268</v>
      </c>
      <c r="CU36" s="38">
        <v>410.0597038959601</v>
      </c>
      <c r="CV36" s="38">
        <v>169.9569477159312</v>
      </c>
      <c r="CW36" s="38">
        <v>129.54308641822223</v>
      </c>
      <c r="CX36" s="86">
        <v>500.66389193816747</v>
      </c>
      <c r="CY36" s="85">
        <v>720.2723438864649</v>
      </c>
      <c r="CZ36" s="38">
        <v>1115.750660076062</v>
      </c>
      <c r="DA36" s="38">
        <v>1155.3321889760905</v>
      </c>
      <c r="DB36" s="86">
        <v>1199.868553234628</v>
      </c>
      <c r="DC36" s="79"/>
      <c r="DD36" s="36"/>
      <c r="DE36" s="36"/>
      <c r="DF36" s="36"/>
      <c r="DG36" s="36"/>
      <c r="DH36" s="36"/>
      <c r="DI36" s="36"/>
      <c r="DJ36" s="36"/>
      <c r="DK36" s="75"/>
      <c r="DL36" s="79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75"/>
      <c r="EE36" s="89">
        <v>0</v>
      </c>
      <c r="EF36" s="36"/>
      <c r="EG36" s="89"/>
      <c r="EH36" s="89">
        <v>0</v>
      </c>
      <c r="EI36" s="89"/>
      <c r="EJ36" s="98"/>
      <c r="EK36" s="89"/>
      <c r="EL36" s="89"/>
      <c r="EM36" s="97"/>
      <c r="EN36" s="97"/>
      <c r="EO36" s="89">
        <v>-1.0368239600211382E-10</v>
      </c>
      <c r="EP36" s="63"/>
      <c r="EQ36" s="23">
        <f>SUM(G36:EP36)</f>
        <v>5520944.999999999</v>
      </c>
    </row>
    <row r="37" spans="1:147" ht="15" customHeight="1">
      <c r="A37" s="204"/>
      <c r="B37" s="221"/>
      <c r="C37" s="217"/>
      <c r="D37" s="150" t="s">
        <v>62</v>
      </c>
      <c r="E37" s="17">
        <v>3</v>
      </c>
      <c r="F37" s="18">
        <v>31</v>
      </c>
      <c r="G37" s="66">
        <v>0</v>
      </c>
      <c r="H37" s="36">
        <v>874.7500364166666</v>
      </c>
      <c r="I37" s="36">
        <v>571.6050453771953</v>
      </c>
      <c r="J37" s="36">
        <v>19832.963609444123</v>
      </c>
      <c r="K37" s="36">
        <v>151180.5463811424</v>
      </c>
      <c r="L37" s="36">
        <v>0</v>
      </c>
      <c r="M37" s="36">
        <v>3928.4115900591883</v>
      </c>
      <c r="N37" s="36">
        <v>0</v>
      </c>
      <c r="O37" s="75">
        <v>32778.25423154692</v>
      </c>
      <c r="P37" s="79">
        <v>0</v>
      </c>
      <c r="Q37" s="36">
        <v>0</v>
      </c>
      <c r="R37" s="36">
        <v>0</v>
      </c>
      <c r="S37" s="36">
        <v>2627.111291195469</v>
      </c>
      <c r="T37" s="36">
        <v>2814744.8116798983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2787.0034702041376</v>
      </c>
      <c r="AA37" s="36">
        <v>2495.3393433283695</v>
      </c>
      <c r="AB37" s="36">
        <v>0</v>
      </c>
      <c r="AC37" s="36">
        <v>0</v>
      </c>
      <c r="AD37" s="36">
        <v>0</v>
      </c>
      <c r="AE37" s="36">
        <v>0</v>
      </c>
      <c r="AF37" s="36">
        <v>710.0924234220561</v>
      </c>
      <c r="AG37" s="36">
        <v>0</v>
      </c>
      <c r="AH37" s="75">
        <v>0</v>
      </c>
      <c r="AI37" s="82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80"/>
      <c r="AZ37" s="82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80"/>
      <c r="BU37" s="79"/>
      <c r="BV37" s="36"/>
      <c r="BW37" s="36"/>
      <c r="BX37" s="36"/>
      <c r="BY37" s="75"/>
      <c r="BZ37" s="79"/>
      <c r="CA37" s="36"/>
      <c r="CB37" s="36"/>
      <c r="CC37" s="75"/>
      <c r="CD37" s="79"/>
      <c r="CE37" s="36"/>
      <c r="CF37" s="36"/>
      <c r="CG37" s="36"/>
      <c r="CH37" s="36"/>
      <c r="CI37" s="75"/>
      <c r="CJ37" s="79"/>
      <c r="CK37" s="36"/>
      <c r="CL37" s="36"/>
      <c r="CM37" s="75"/>
      <c r="CN37" s="79"/>
      <c r="CO37" s="36"/>
      <c r="CP37" s="36"/>
      <c r="CQ37" s="36"/>
      <c r="CR37" s="75"/>
      <c r="CS37" s="85">
        <v>0</v>
      </c>
      <c r="CT37" s="38">
        <v>0</v>
      </c>
      <c r="CU37" s="38">
        <v>0</v>
      </c>
      <c r="CV37" s="38">
        <v>0</v>
      </c>
      <c r="CW37" s="38">
        <v>0</v>
      </c>
      <c r="CX37" s="86">
        <v>0</v>
      </c>
      <c r="CY37" s="85">
        <v>0</v>
      </c>
      <c r="CZ37" s="38">
        <v>0</v>
      </c>
      <c r="DA37" s="38">
        <v>0</v>
      </c>
      <c r="DB37" s="86">
        <v>0</v>
      </c>
      <c r="DC37" s="79"/>
      <c r="DD37" s="36"/>
      <c r="DE37" s="36"/>
      <c r="DF37" s="36"/>
      <c r="DG37" s="36"/>
      <c r="DH37" s="36"/>
      <c r="DI37" s="36"/>
      <c r="DJ37" s="36"/>
      <c r="DK37" s="75"/>
      <c r="DL37" s="79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75"/>
      <c r="EE37" s="89">
        <v>0</v>
      </c>
      <c r="EF37" s="36"/>
      <c r="EG37" s="89"/>
      <c r="EH37" s="89">
        <v>24.99918854594102</v>
      </c>
      <c r="EI37" s="89"/>
      <c r="EJ37" s="98"/>
      <c r="EK37" s="89"/>
      <c r="EL37" s="89"/>
      <c r="EM37" s="97"/>
      <c r="EN37" s="97"/>
      <c r="EO37" s="89">
        <v>1107038.1117094194</v>
      </c>
      <c r="EP37" s="63"/>
      <c r="EQ37" s="23">
        <f>SUM(G37:EP37)</f>
        <v>4139594.000000001</v>
      </c>
    </row>
    <row r="38" spans="1:147" ht="15" customHeight="1">
      <c r="A38" s="204"/>
      <c r="B38" s="221"/>
      <c r="C38" s="217"/>
      <c r="D38" s="150" t="s">
        <v>63</v>
      </c>
      <c r="E38" s="17">
        <v>4</v>
      </c>
      <c r="F38" s="18">
        <v>32</v>
      </c>
      <c r="G38" s="66">
        <v>0</v>
      </c>
      <c r="H38" s="36">
        <v>0</v>
      </c>
      <c r="I38" s="36">
        <v>0</v>
      </c>
      <c r="J38" s="36">
        <v>101.06980949475206</v>
      </c>
      <c r="K38" s="36">
        <v>122928.16333568408</v>
      </c>
      <c r="L38" s="36">
        <v>0</v>
      </c>
      <c r="M38" s="36">
        <v>0</v>
      </c>
      <c r="N38" s="36">
        <v>0</v>
      </c>
      <c r="O38" s="75">
        <v>4875.626504114702</v>
      </c>
      <c r="P38" s="79">
        <v>0</v>
      </c>
      <c r="Q38" s="36">
        <v>0</v>
      </c>
      <c r="R38" s="36">
        <v>0</v>
      </c>
      <c r="S38" s="36">
        <v>0</v>
      </c>
      <c r="T38" s="36">
        <v>260982.7828116517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4385.43340364964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75">
        <v>0</v>
      </c>
      <c r="AI38" s="82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80"/>
      <c r="AZ38" s="82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80"/>
      <c r="BU38" s="79"/>
      <c r="BV38" s="36"/>
      <c r="BW38" s="36"/>
      <c r="BX38" s="36"/>
      <c r="BY38" s="75"/>
      <c r="BZ38" s="79"/>
      <c r="CA38" s="36"/>
      <c r="CB38" s="36"/>
      <c r="CC38" s="75"/>
      <c r="CD38" s="79"/>
      <c r="CE38" s="36"/>
      <c r="CF38" s="36"/>
      <c r="CG38" s="36"/>
      <c r="CH38" s="36"/>
      <c r="CI38" s="75"/>
      <c r="CJ38" s="79"/>
      <c r="CK38" s="36"/>
      <c r="CL38" s="36"/>
      <c r="CM38" s="75"/>
      <c r="CN38" s="79"/>
      <c r="CO38" s="36"/>
      <c r="CP38" s="36"/>
      <c r="CQ38" s="36"/>
      <c r="CR38" s="75"/>
      <c r="CS38" s="85">
        <v>0</v>
      </c>
      <c r="CT38" s="38">
        <v>0</v>
      </c>
      <c r="CU38" s="38">
        <v>0</v>
      </c>
      <c r="CV38" s="38">
        <v>0</v>
      </c>
      <c r="CW38" s="38">
        <v>0</v>
      </c>
      <c r="CX38" s="86">
        <v>0</v>
      </c>
      <c r="CY38" s="85">
        <v>0</v>
      </c>
      <c r="CZ38" s="38">
        <v>0</v>
      </c>
      <c r="DA38" s="38">
        <v>0</v>
      </c>
      <c r="DB38" s="86">
        <v>0</v>
      </c>
      <c r="DC38" s="79"/>
      <c r="DD38" s="36"/>
      <c r="DE38" s="36"/>
      <c r="DF38" s="36"/>
      <c r="DG38" s="36"/>
      <c r="DH38" s="36"/>
      <c r="DI38" s="36"/>
      <c r="DJ38" s="36"/>
      <c r="DK38" s="75"/>
      <c r="DL38" s="79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75"/>
      <c r="EE38" s="89">
        <v>0</v>
      </c>
      <c r="EF38" s="36"/>
      <c r="EG38" s="89"/>
      <c r="EH38" s="89">
        <v>555.6070902570794</v>
      </c>
      <c r="EI38" s="89"/>
      <c r="EJ38" s="98"/>
      <c r="EK38" s="89"/>
      <c r="EL38" s="89"/>
      <c r="EM38" s="97"/>
      <c r="EN38" s="97"/>
      <c r="EO38" s="89">
        <v>110179.31704514803</v>
      </c>
      <c r="EP38" s="63"/>
      <c r="EQ38" s="23">
        <f>SUM(G38:EP38)</f>
        <v>504008</v>
      </c>
    </row>
    <row r="39" spans="1:147" ht="15" customHeight="1">
      <c r="A39" s="204"/>
      <c r="B39" s="221"/>
      <c r="C39" s="217"/>
      <c r="D39" s="150" t="s">
        <v>33</v>
      </c>
      <c r="E39" s="17">
        <v>5</v>
      </c>
      <c r="F39" s="18">
        <v>33</v>
      </c>
      <c r="G39" s="66">
        <v>0</v>
      </c>
      <c r="H39" s="36">
        <v>275126.1753394265</v>
      </c>
      <c r="I39" s="36">
        <v>0</v>
      </c>
      <c r="J39" s="36">
        <v>1123.8879404115746</v>
      </c>
      <c r="K39" s="36">
        <v>8599.63474004538</v>
      </c>
      <c r="L39" s="36">
        <v>0</v>
      </c>
      <c r="M39" s="36">
        <v>0</v>
      </c>
      <c r="N39" s="36">
        <v>0</v>
      </c>
      <c r="O39" s="75">
        <v>59121.87254889921</v>
      </c>
      <c r="P39" s="79">
        <v>0</v>
      </c>
      <c r="Q39" s="36">
        <v>0</v>
      </c>
      <c r="R39" s="36">
        <v>0</v>
      </c>
      <c r="S39" s="36">
        <v>4995840.7043906385</v>
      </c>
      <c r="T39" s="36">
        <v>87930.71487298283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218234.3647859685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75">
        <v>0</v>
      </c>
      <c r="AI39" s="82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80"/>
      <c r="AZ39" s="82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80"/>
      <c r="BU39" s="79"/>
      <c r="BV39" s="36"/>
      <c r="BW39" s="36"/>
      <c r="BX39" s="36"/>
      <c r="BY39" s="75"/>
      <c r="BZ39" s="79"/>
      <c r="CA39" s="36"/>
      <c r="CB39" s="36"/>
      <c r="CC39" s="75"/>
      <c r="CD39" s="79"/>
      <c r="CE39" s="36"/>
      <c r="CF39" s="36"/>
      <c r="CG39" s="36"/>
      <c r="CH39" s="36"/>
      <c r="CI39" s="75"/>
      <c r="CJ39" s="79"/>
      <c r="CK39" s="36"/>
      <c r="CL39" s="36"/>
      <c r="CM39" s="75"/>
      <c r="CN39" s="79"/>
      <c r="CO39" s="36"/>
      <c r="CP39" s="36"/>
      <c r="CQ39" s="36"/>
      <c r="CR39" s="75"/>
      <c r="CS39" s="85">
        <v>0</v>
      </c>
      <c r="CT39" s="38">
        <v>0</v>
      </c>
      <c r="CU39" s="38">
        <v>0</v>
      </c>
      <c r="CV39" s="38">
        <v>0</v>
      </c>
      <c r="CW39" s="38">
        <v>0</v>
      </c>
      <c r="CX39" s="86">
        <v>0</v>
      </c>
      <c r="CY39" s="85">
        <v>0</v>
      </c>
      <c r="CZ39" s="38">
        <v>0</v>
      </c>
      <c r="DA39" s="38">
        <v>0</v>
      </c>
      <c r="DB39" s="86">
        <v>0</v>
      </c>
      <c r="DC39" s="79"/>
      <c r="DD39" s="36"/>
      <c r="DE39" s="36"/>
      <c r="DF39" s="36"/>
      <c r="DG39" s="36"/>
      <c r="DH39" s="36"/>
      <c r="DI39" s="36"/>
      <c r="DJ39" s="36"/>
      <c r="DK39" s="75"/>
      <c r="DL39" s="79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75"/>
      <c r="EE39" s="89">
        <v>0</v>
      </c>
      <c r="EF39" s="36"/>
      <c r="EG39" s="89"/>
      <c r="EH39" s="89">
        <v>2430792.508093943</v>
      </c>
      <c r="EI39" s="89"/>
      <c r="EJ39" s="98"/>
      <c r="EK39" s="89"/>
      <c r="EL39" s="89"/>
      <c r="EM39" s="97"/>
      <c r="EN39" s="97"/>
      <c r="EO39" s="89">
        <v>-269576.8627123153</v>
      </c>
      <c r="EP39" s="63"/>
      <c r="EQ39" s="23">
        <f>SUM(G39:EP39)</f>
        <v>7807193</v>
      </c>
    </row>
    <row r="40" spans="1:147" ht="15" customHeight="1">
      <c r="A40" s="204"/>
      <c r="B40" s="221"/>
      <c r="C40" s="217"/>
      <c r="D40" s="150" t="s">
        <v>34</v>
      </c>
      <c r="E40" s="17">
        <v>6</v>
      </c>
      <c r="F40" s="18">
        <v>34</v>
      </c>
      <c r="G40" s="66">
        <v>2183.180427308365</v>
      </c>
      <c r="H40" s="36">
        <v>65582.22033962402</v>
      </c>
      <c r="I40" s="36">
        <v>263477.1451382758</v>
      </c>
      <c r="J40" s="36">
        <v>34474.21650874402</v>
      </c>
      <c r="K40" s="36">
        <v>263477.1451382758</v>
      </c>
      <c r="L40" s="36">
        <v>337078.41976558615</v>
      </c>
      <c r="M40" s="36">
        <v>382222.51875739713</v>
      </c>
      <c r="N40" s="36">
        <v>649579.7234750295</v>
      </c>
      <c r="O40" s="75">
        <v>885288.8688043727</v>
      </c>
      <c r="P40" s="79">
        <v>0</v>
      </c>
      <c r="Q40" s="36">
        <v>0</v>
      </c>
      <c r="R40" s="36">
        <v>0</v>
      </c>
      <c r="S40" s="36">
        <v>7830.911415590536</v>
      </c>
      <c r="T40" s="36">
        <v>444327.2571221365</v>
      </c>
      <c r="U40" s="36">
        <v>1519.8616793912097</v>
      </c>
      <c r="V40" s="36">
        <v>0</v>
      </c>
      <c r="W40" s="36">
        <v>1807.8558592568056</v>
      </c>
      <c r="X40" s="36">
        <v>0</v>
      </c>
      <c r="Y40" s="36">
        <v>565791.1289921787</v>
      </c>
      <c r="Z40" s="36">
        <v>836431.79620615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4839.765734171673</v>
      </c>
      <c r="AG40" s="36">
        <v>0</v>
      </c>
      <c r="AH40" s="75">
        <v>0</v>
      </c>
      <c r="AI40" s="82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80"/>
      <c r="AZ40" s="82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80"/>
      <c r="BU40" s="79"/>
      <c r="BV40" s="36"/>
      <c r="BW40" s="36"/>
      <c r="BX40" s="36"/>
      <c r="BY40" s="75"/>
      <c r="BZ40" s="79"/>
      <c r="CA40" s="36"/>
      <c r="CB40" s="36"/>
      <c r="CC40" s="75"/>
      <c r="CD40" s="79"/>
      <c r="CE40" s="36"/>
      <c r="CF40" s="36"/>
      <c r="CG40" s="36"/>
      <c r="CH40" s="36"/>
      <c r="CI40" s="75"/>
      <c r="CJ40" s="79"/>
      <c r="CK40" s="36"/>
      <c r="CL40" s="36"/>
      <c r="CM40" s="75"/>
      <c r="CN40" s="79"/>
      <c r="CO40" s="36"/>
      <c r="CP40" s="36"/>
      <c r="CQ40" s="36"/>
      <c r="CR40" s="75"/>
      <c r="CS40" s="85">
        <v>3231.4478869159193</v>
      </c>
      <c r="CT40" s="38">
        <v>3025.975953448721</v>
      </c>
      <c r="CU40" s="38">
        <v>5511.522667386804</v>
      </c>
      <c r="CV40" s="38">
        <v>2705.1662513976444</v>
      </c>
      <c r="CW40" s="38">
        <v>1857.5718454100565</v>
      </c>
      <c r="CX40" s="86">
        <v>4773.5366958976965</v>
      </c>
      <c r="CY40" s="85">
        <v>8063.742218135659</v>
      </c>
      <c r="CZ40" s="38">
        <v>14639.45620531531</v>
      </c>
      <c r="DA40" s="38">
        <v>18888.331100070416</v>
      </c>
      <c r="DB40" s="86">
        <v>30221.854965016</v>
      </c>
      <c r="DC40" s="79"/>
      <c r="DD40" s="36"/>
      <c r="DE40" s="36"/>
      <c r="DF40" s="36"/>
      <c r="DG40" s="36"/>
      <c r="DH40" s="36"/>
      <c r="DI40" s="36"/>
      <c r="DJ40" s="36"/>
      <c r="DK40" s="75"/>
      <c r="DL40" s="79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75"/>
      <c r="EE40" s="89">
        <v>0</v>
      </c>
      <c r="EF40" s="36"/>
      <c r="EG40" s="89"/>
      <c r="EH40" s="89">
        <v>11910.136983164864</v>
      </c>
      <c r="EI40" s="89"/>
      <c r="EJ40" s="98"/>
      <c r="EK40" s="89"/>
      <c r="EL40" s="89"/>
      <c r="EM40" s="97"/>
      <c r="EN40" s="97"/>
      <c r="EO40" s="89">
        <v>250866.2418643516</v>
      </c>
      <c r="EP40" s="63"/>
      <c r="EQ40" s="23">
        <f>SUM(G40:EP40)</f>
        <v>5101607</v>
      </c>
    </row>
    <row r="41" spans="1:147" ht="15" customHeight="1">
      <c r="A41" s="204"/>
      <c r="B41" s="221"/>
      <c r="C41" s="217"/>
      <c r="D41" s="150" t="s">
        <v>64</v>
      </c>
      <c r="E41" s="17">
        <v>7</v>
      </c>
      <c r="F41" s="18">
        <v>35</v>
      </c>
      <c r="G41" s="66">
        <v>0</v>
      </c>
      <c r="H41" s="36">
        <v>3072.1841506443798</v>
      </c>
      <c r="I41" s="36">
        <v>2007.5174481041292</v>
      </c>
      <c r="J41" s="36">
        <v>4674.817075225427</v>
      </c>
      <c r="K41" s="36">
        <v>33750.73466802062</v>
      </c>
      <c r="L41" s="36">
        <v>0</v>
      </c>
      <c r="M41" s="36">
        <v>16556.23205041697</v>
      </c>
      <c r="N41" s="36">
        <v>0</v>
      </c>
      <c r="O41" s="75">
        <v>234534.61160864445</v>
      </c>
      <c r="P41" s="79">
        <v>0</v>
      </c>
      <c r="Q41" s="36">
        <v>0</v>
      </c>
      <c r="R41" s="36">
        <v>0</v>
      </c>
      <c r="S41" s="36">
        <v>0</v>
      </c>
      <c r="T41" s="36">
        <v>895058.4233568191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22232.76212488916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7398.489702735428</v>
      </c>
      <c r="AG41" s="36">
        <v>0</v>
      </c>
      <c r="AH41" s="75">
        <v>478469.32834767574</v>
      </c>
      <c r="AI41" s="82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80"/>
      <c r="AZ41" s="82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80"/>
      <c r="BU41" s="79"/>
      <c r="BV41" s="36"/>
      <c r="BW41" s="36"/>
      <c r="BX41" s="36"/>
      <c r="BY41" s="75"/>
      <c r="BZ41" s="79"/>
      <c r="CA41" s="36"/>
      <c r="CB41" s="36"/>
      <c r="CC41" s="75"/>
      <c r="CD41" s="79"/>
      <c r="CE41" s="36"/>
      <c r="CF41" s="36"/>
      <c r="CG41" s="36"/>
      <c r="CH41" s="36"/>
      <c r="CI41" s="75"/>
      <c r="CJ41" s="79"/>
      <c r="CK41" s="36"/>
      <c r="CL41" s="36"/>
      <c r="CM41" s="75"/>
      <c r="CN41" s="79"/>
      <c r="CO41" s="36"/>
      <c r="CP41" s="36"/>
      <c r="CQ41" s="36"/>
      <c r="CR41" s="75"/>
      <c r="CS41" s="85">
        <v>8351.748573349492</v>
      </c>
      <c r="CT41" s="38">
        <v>7820.701814357557</v>
      </c>
      <c r="CU41" s="38">
        <v>14244.652299889876</v>
      </c>
      <c r="CV41" s="38">
        <v>6991.562040118806</v>
      </c>
      <c r="CW41" s="38">
        <v>4800.935541189895</v>
      </c>
      <c r="CX41" s="86">
        <v>12337.311225478032</v>
      </c>
      <c r="CY41" s="85">
        <v>20840.920207581512</v>
      </c>
      <c r="CZ41" s="38">
        <v>37835.99852326375</v>
      </c>
      <c r="DA41" s="38">
        <v>48817.30971330083</v>
      </c>
      <c r="DB41" s="86">
        <v>78109.05294497637</v>
      </c>
      <c r="DC41" s="79"/>
      <c r="DD41" s="36"/>
      <c r="DE41" s="36"/>
      <c r="DF41" s="36"/>
      <c r="DG41" s="36"/>
      <c r="DH41" s="36"/>
      <c r="DI41" s="36"/>
      <c r="DJ41" s="36"/>
      <c r="DK41" s="75"/>
      <c r="DL41" s="79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75"/>
      <c r="EE41" s="89">
        <v>0</v>
      </c>
      <c r="EF41" s="36"/>
      <c r="EG41" s="89"/>
      <c r="EH41" s="89">
        <v>2216.0048174258322</v>
      </c>
      <c r="EI41" s="89"/>
      <c r="EJ41" s="98"/>
      <c r="EK41" s="89"/>
      <c r="EL41" s="89"/>
      <c r="EM41" s="97"/>
      <c r="EN41" s="97"/>
      <c r="EO41" s="89">
        <v>-118984.81140372696</v>
      </c>
      <c r="EP41" s="63"/>
      <c r="EQ41" s="23">
        <f>SUM(G41:EP41)</f>
        <v>1821136.4868303803</v>
      </c>
    </row>
    <row r="42" spans="1:147" ht="15" customHeight="1">
      <c r="A42" s="204"/>
      <c r="B42" s="221"/>
      <c r="C42" s="217"/>
      <c r="D42" s="150" t="s">
        <v>65</v>
      </c>
      <c r="E42" s="17">
        <v>8</v>
      </c>
      <c r="F42" s="18">
        <v>36</v>
      </c>
      <c r="G42" s="66">
        <v>2915.341080975335</v>
      </c>
      <c r="H42" s="36">
        <v>0</v>
      </c>
      <c r="I42" s="36">
        <v>0</v>
      </c>
      <c r="J42" s="36">
        <v>3392.099499748412</v>
      </c>
      <c r="K42" s="36">
        <v>25955.271562967813</v>
      </c>
      <c r="L42" s="36">
        <v>814.9963230159315</v>
      </c>
      <c r="M42" s="36">
        <v>12394.764315872944</v>
      </c>
      <c r="N42" s="36">
        <v>0</v>
      </c>
      <c r="O42" s="75">
        <v>337215.3177195327</v>
      </c>
      <c r="P42" s="79">
        <v>0</v>
      </c>
      <c r="Q42" s="36">
        <v>0</v>
      </c>
      <c r="R42" s="36">
        <v>0</v>
      </c>
      <c r="S42" s="36">
        <v>0</v>
      </c>
      <c r="T42" s="36">
        <v>1122570.458885393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28648.815197409152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6458.0590551651685</v>
      </c>
      <c r="AG42" s="36">
        <v>0</v>
      </c>
      <c r="AH42" s="75">
        <v>616548.6451238401</v>
      </c>
      <c r="AI42" s="82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80"/>
      <c r="AZ42" s="82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80"/>
      <c r="BU42" s="79"/>
      <c r="BV42" s="36"/>
      <c r="BW42" s="36"/>
      <c r="BX42" s="36"/>
      <c r="BY42" s="75"/>
      <c r="BZ42" s="79"/>
      <c r="CA42" s="36"/>
      <c r="CB42" s="36"/>
      <c r="CC42" s="75"/>
      <c r="CD42" s="79"/>
      <c r="CE42" s="36"/>
      <c r="CF42" s="36"/>
      <c r="CG42" s="36"/>
      <c r="CH42" s="36"/>
      <c r="CI42" s="75"/>
      <c r="CJ42" s="79"/>
      <c r="CK42" s="36"/>
      <c r="CL42" s="36"/>
      <c r="CM42" s="75"/>
      <c r="CN42" s="79"/>
      <c r="CO42" s="36"/>
      <c r="CP42" s="36"/>
      <c r="CQ42" s="36"/>
      <c r="CR42" s="75"/>
      <c r="CS42" s="85">
        <v>6542.98747739601</v>
      </c>
      <c r="CT42" s="38">
        <v>6126.950971569727</v>
      </c>
      <c r="CU42" s="38">
        <v>11159.648880648781</v>
      </c>
      <c r="CV42" s="38">
        <v>5477.380272426975</v>
      </c>
      <c r="CW42" s="38">
        <v>3761.183762886298</v>
      </c>
      <c r="CX42" s="86">
        <v>9665.385894233863</v>
      </c>
      <c r="CY42" s="85">
        <v>16327.344955132787</v>
      </c>
      <c r="CZ42" s="38">
        <v>29641.7525453839</v>
      </c>
      <c r="DA42" s="38">
        <v>38244.81105112928</v>
      </c>
      <c r="DB42" s="86">
        <v>61192.76110886055</v>
      </c>
      <c r="DC42" s="79"/>
      <c r="DD42" s="36"/>
      <c r="DE42" s="36"/>
      <c r="DF42" s="36"/>
      <c r="DG42" s="36"/>
      <c r="DH42" s="36"/>
      <c r="DI42" s="36"/>
      <c r="DJ42" s="36"/>
      <c r="DK42" s="75"/>
      <c r="DL42" s="79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75"/>
      <c r="EE42" s="89">
        <v>0</v>
      </c>
      <c r="EF42" s="36"/>
      <c r="EG42" s="89"/>
      <c r="EH42" s="89">
        <v>412.68228310707684</v>
      </c>
      <c r="EI42" s="89"/>
      <c r="EJ42" s="98"/>
      <c r="EK42" s="89"/>
      <c r="EL42" s="89"/>
      <c r="EM42" s="97"/>
      <c r="EN42" s="97"/>
      <c r="EO42" s="89">
        <v>282.50660942000104</v>
      </c>
      <c r="EP42" s="63"/>
      <c r="EQ42" s="23">
        <f>SUM(G42:EP42)</f>
        <v>2345749.164576116</v>
      </c>
    </row>
    <row r="43" spans="1:147" ht="15" customHeight="1">
      <c r="A43" s="204"/>
      <c r="B43" s="221"/>
      <c r="C43" s="217"/>
      <c r="D43" s="150" t="s">
        <v>66</v>
      </c>
      <c r="E43" s="17">
        <v>9</v>
      </c>
      <c r="F43" s="18">
        <v>37</v>
      </c>
      <c r="G43" s="66">
        <v>0</v>
      </c>
      <c r="H43" s="36">
        <v>5199.636972709483</v>
      </c>
      <c r="I43" s="36">
        <v>3397.7006047414884</v>
      </c>
      <c r="J43" s="36">
        <v>18988.98022755363</v>
      </c>
      <c r="K43" s="36">
        <v>141879.70874055626</v>
      </c>
      <c r="L43" s="36">
        <v>0</v>
      </c>
      <c r="M43" s="36">
        <v>0</v>
      </c>
      <c r="N43" s="36">
        <v>0</v>
      </c>
      <c r="O43" s="75">
        <v>82879.08173292645</v>
      </c>
      <c r="P43" s="79">
        <v>0</v>
      </c>
      <c r="Q43" s="36">
        <v>0</v>
      </c>
      <c r="R43" s="36">
        <v>0</v>
      </c>
      <c r="S43" s="36">
        <v>0</v>
      </c>
      <c r="T43" s="36">
        <v>345996.7235862899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13052.325054422869</v>
      </c>
      <c r="AA43" s="36">
        <v>199212.0528497529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75">
        <v>399806.48589656834</v>
      </c>
      <c r="AI43" s="82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80"/>
      <c r="AZ43" s="82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80"/>
      <c r="BU43" s="79"/>
      <c r="BV43" s="36"/>
      <c r="BW43" s="36"/>
      <c r="BX43" s="36"/>
      <c r="BY43" s="75"/>
      <c r="BZ43" s="79"/>
      <c r="CA43" s="36"/>
      <c r="CB43" s="36"/>
      <c r="CC43" s="75"/>
      <c r="CD43" s="79"/>
      <c r="CE43" s="36"/>
      <c r="CF43" s="36"/>
      <c r="CG43" s="36"/>
      <c r="CH43" s="36"/>
      <c r="CI43" s="75"/>
      <c r="CJ43" s="79"/>
      <c r="CK43" s="36"/>
      <c r="CL43" s="36"/>
      <c r="CM43" s="75"/>
      <c r="CN43" s="79"/>
      <c r="CO43" s="36"/>
      <c r="CP43" s="36"/>
      <c r="CQ43" s="36"/>
      <c r="CR43" s="75"/>
      <c r="CS43" s="85">
        <v>7700.313489205028</v>
      </c>
      <c r="CT43" s="38">
        <v>7210.688294462821</v>
      </c>
      <c r="CU43" s="38">
        <v>13133.571645570582</v>
      </c>
      <c r="CV43" s="38">
        <v>6446.221293099717</v>
      </c>
      <c r="CW43" s="38">
        <v>4426.463318902569</v>
      </c>
      <c r="CX43" s="86">
        <v>11375.002877028495</v>
      </c>
      <c r="CY43" s="85">
        <v>19215.33168682591</v>
      </c>
      <c r="CZ43" s="38">
        <v>34884.79654858468</v>
      </c>
      <c r="DA43" s="38">
        <v>45009.567181123944</v>
      </c>
      <c r="DB43" s="86">
        <v>72016.55901621719</v>
      </c>
      <c r="DC43" s="79"/>
      <c r="DD43" s="36"/>
      <c r="DE43" s="36"/>
      <c r="DF43" s="36"/>
      <c r="DG43" s="36"/>
      <c r="DH43" s="36"/>
      <c r="DI43" s="36"/>
      <c r="DJ43" s="36"/>
      <c r="DK43" s="75"/>
      <c r="DL43" s="79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75"/>
      <c r="EE43" s="89">
        <v>0</v>
      </c>
      <c r="EF43" s="36"/>
      <c r="EG43" s="89"/>
      <c r="EH43" s="89">
        <v>39084.67674048106</v>
      </c>
      <c r="EI43" s="89"/>
      <c r="EJ43" s="98"/>
      <c r="EK43" s="89"/>
      <c r="EL43" s="89"/>
      <c r="EM43" s="97"/>
      <c r="EN43" s="97"/>
      <c r="EO43" s="89">
        <v>50206.14811349965</v>
      </c>
      <c r="EP43" s="63"/>
      <c r="EQ43" s="23">
        <f>SUM(G43:EP43)</f>
        <v>1521122.035870523</v>
      </c>
    </row>
    <row r="44" spans="1:147" ht="15" customHeight="1">
      <c r="A44" s="204"/>
      <c r="B44" s="221"/>
      <c r="C44" s="217"/>
      <c r="D44" s="150" t="s">
        <v>67</v>
      </c>
      <c r="E44" s="17">
        <v>10</v>
      </c>
      <c r="F44" s="18">
        <v>38</v>
      </c>
      <c r="G44" s="66">
        <v>0</v>
      </c>
      <c r="H44" s="36">
        <v>15069.987754813592</v>
      </c>
      <c r="I44" s="36">
        <v>9847.477194411782</v>
      </c>
      <c r="J44" s="36">
        <v>58868.309864406314</v>
      </c>
      <c r="K44" s="36">
        <v>411206.6831970665</v>
      </c>
      <c r="L44" s="36">
        <v>0</v>
      </c>
      <c r="M44" s="36">
        <v>0</v>
      </c>
      <c r="N44" s="36">
        <v>0</v>
      </c>
      <c r="O44" s="75">
        <v>240206.52853281042</v>
      </c>
      <c r="P44" s="79">
        <v>0</v>
      </c>
      <c r="Q44" s="36">
        <v>0</v>
      </c>
      <c r="R44" s="36">
        <v>0</v>
      </c>
      <c r="S44" s="36">
        <v>0</v>
      </c>
      <c r="T44" s="36">
        <v>1002794.313337217</v>
      </c>
      <c r="U44" s="36">
        <v>0</v>
      </c>
      <c r="V44" s="36">
        <v>0</v>
      </c>
      <c r="W44" s="36">
        <v>0</v>
      </c>
      <c r="X44" s="36">
        <v>4294.779371748657</v>
      </c>
      <c r="Y44" s="36">
        <v>0</v>
      </c>
      <c r="Z44" s="36">
        <v>37829.25226787545</v>
      </c>
      <c r="AA44" s="36">
        <v>577371.6920650088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75">
        <v>875737.6016862313</v>
      </c>
      <c r="AI44" s="82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80"/>
      <c r="AZ44" s="82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80"/>
      <c r="BU44" s="79"/>
      <c r="BV44" s="36"/>
      <c r="BW44" s="36"/>
      <c r="BX44" s="36"/>
      <c r="BY44" s="75"/>
      <c r="BZ44" s="79"/>
      <c r="CA44" s="36"/>
      <c r="CB44" s="36"/>
      <c r="CC44" s="75"/>
      <c r="CD44" s="79"/>
      <c r="CE44" s="36"/>
      <c r="CF44" s="36"/>
      <c r="CG44" s="36"/>
      <c r="CH44" s="36"/>
      <c r="CI44" s="75"/>
      <c r="CJ44" s="79"/>
      <c r="CK44" s="36"/>
      <c r="CL44" s="36"/>
      <c r="CM44" s="75"/>
      <c r="CN44" s="79"/>
      <c r="CO44" s="36"/>
      <c r="CP44" s="36"/>
      <c r="CQ44" s="36"/>
      <c r="CR44" s="75"/>
      <c r="CS44" s="85">
        <v>43266.85050862868</v>
      </c>
      <c r="CT44" s="38">
        <v>40515.723540114006</v>
      </c>
      <c r="CU44" s="38">
        <v>73795.47362972779</v>
      </c>
      <c r="CV44" s="38">
        <v>36220.30368310091</v>
      </c>
      <c r="CW44" s="38">
        <v>24871.601262646524</v>
      </c>
      <c r="CX44" s="86">
        <v>63914.35228001649</v>
      </c>
      <c r="CY44" s="85">
        <v>107967.92685559145</v>
      </c>
      <c r="CZ44" s="38">
        <v>196012.1856606858</v>
      </c>
      <c r="DA44" s="38">
        <v>252901.67957627127</v>
      </c>
      <c r="DB44" s="86">
        <v>404649.7194521609</v>
      </c>
      <c r="DC44" s="79"/>
      <c r="DD44" s="36"/>
      <c r="DE44" s="36"/>
      <c r="DF44" s="36"/>
      <c r="DG44" s="36"/>
      <c r="DH44" s="36"/>
      <c r="DI44" s="36"/>
      <c r="DJ44" s="36"/>
      <c r="DK44" s="75"/>
      <c r="DL44" s="79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75"/>
      <c r="EE44" s="89">
        <v>0</v>
      </c>
      <c r="EF44" s="36"/>
      <c r="EG44" s="89"/>
      <c r="EH44" s="89">
        <v>276200.82507267816</v>
      </c>
      <c r="EI44" s="89"/>
      <c r="EJ44" s="98"/>
      <c r="EK44" s="89"/>
      <c r="EL44" s="89"/>
      <c r="EM44" s="97"/>
      <c r="EN44" s="97"/>
      <c r="EO44" s="89">
        <v>-345771.2608721545</v>
      </c>
      <c r="EP44" s="63"/>
      <c r="EQ44" s="23">
        <f>SUM(G44:EP44)</f>
        <v>4407772.005921057</v>
      </c>
    </row>
    <row r="45" spans="1:147" ht="15" customHeight="1">
      <c r="A45" s="204"/>
      <c r="B45" s="221"/>
      <c r="C45" s="217"/>
      <c r="D45" s="150" t="s">
        <v>68</v>
      </c>
      <c r="E45" s="17">
        <v>11</v>
      </c>
      <c r="F45" s="18">
        <v>39</v>
      </c>
      <c r="G45" s="6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75">
        <v>41732.720007187774</v>
      </c>
      <c r="P45" s="79">
        <v>0</v>
      </c>
      <c r="Q45" s="36">
        <v>0</v>
      </c>
      <c r="R45" s="36">
        <v>0</v>
      </c>
      <c r="S45" s="36">
        <v>3086.408917114345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934201.1960468409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75">
        <v>0</v>
      </c>
      <c r="AI45" s="82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80"/>
      <c r="AZ45" s="82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80"/>
      <c r="BU45" s="79"/>
      <c r="BV45" s="36"/>
      <c r="BW45" s="36"/>
      <c r="BX45" s="36"/>
      <c r="BY45" s="75"/>
      <c r="BZ45" s="79"/>
      <c r="CA45" s="36"/>
      <c r="CB45" s="36"/>
      <c r="CC45" s="75"/>
      <c r="CD45" s="79"/>
      <c r="CE45" s="36"/>
      <c r="CF45" s="36"/>
      <c r="CG45" s="36"/>
      <c r="CH45" s="36"/>
      <c r="CI45" s="75"/>
      <c r="CJ45" s="79"/>
      <c r="CK45" s="36"/>
      <c r="CL45" s="36"/>
      <c r="CM45" s="75"/>
      <c r="CN45" s="79"/>
      <c r="CO45" s="36"/>
      <c r="CP45" s="36"/>
      <c r="CQ45" s="36"/>
      <c r="CR45" s="75"/>
      <c r="CS45" s="85">
        <v>0</v>
      </c>
      <c r="CT45" s="38">
        <v>0</v>
      </c>
      <c r="CU45" s="38">
        <v>0</v>
      </c>
      <c r="CV45" s="38">
        <v>0</v>
      </c>
      <c r="CW45" s="38">
        <v>0</v>
      </c>
      <c r="CX45" s="86">
        <v>0</v>
      </c>
      <c r="CY45" s="85">
        <v>0</v>
      </c>
      <c r="CZ45" s="38">
        <v>0</v>
      </c>
      <c r="DA45" s="38">
        <v>0</v>
      </c>
      <c r="DB45" s="86">
        <v>0</v>
      </c>
      <c r="DC45" s="79"/>
      <c r="DD45" s="36"/>
      <c r="DE45" s="36"/>
      <c r="DF45" s="36"/>
      <c r="DG45" s="36"/>
      <c r="DH45" s="36"/>
      <c r="DI45" s="36"/>
      <c r="DJ45" s="36"/>
      <c r="DK45" s="75"/>
      <c r="DL45" s="79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75"/>
      <c r="EE45" s="89">
        <v>0</v>
      </c>
      <c r="EF45" s="36"/>
      <c r="EG45" s="89"/>
      <c r="EH45" s="89">
        <v>418.6750288570036</v>
      </c>
      <c r="EI45" s="89"/>
      <c r="EJ45" s="98"/>
      <c r="EK45" s="89"/>
      <c r="EL45" s="89"/>
      <c r="EM45" s="97"/>
      <c r="EN45" s="97"/>
      <c r="EO45" s="89">
        <v>-4.348521542851813E-11</v>
      </c>
      <c r="EP45" s="63"/>
      <c r="EQ45" s="23">
        <f>SUM(G45:EP45)</f>
        <v>979438.9999999999</v>
      </c>
    </row>
    <row r="46" spans="1:147" ht="15" customHeight="1">
      <c r="A46" s="204"/>
      <c r="B46" s="221"/>
      <c r="C46" s="217"/>
      <c r="D46" s="150" t="s">
        <v>69</v>
      </c>
      <c r="E46" s="17">
        <v>12</v>
      </c>
      <c r="F46" s="18">
        <v>40</v>
      </c>
      <c r="G46" s="66">
        <v>210436.41621051004</v>
      </c>
      <c r="H46" s="36">
        <v>216678.06290449965</v>
      </c>
      <c r="I46" s="36">
        <v>141588.18956570342</v>
      </c>
      <c r="J46" s="36">
        <v>146004.07206839247</v>
      </c>
      <c r="K46" s="36">
        <v>1004073.4434154371</v>
      </c>
      <c r="L46" s="36">
        <v>29466.68775120881</v>
      </c>
      <c r="M46" s="36">
        <v>1747716.172654344</v>
      </c>
      <c r="N46" s="36">
        <v>0</v>
      </c>
      <c r="O46" s="75">
        <v>1927318.4935437199</v>
      </c>
      <c r="P46" s="79">
        <v>26404.84695592275</v>
      </c>
      <c r="Q46" s="36">
        <v>0</v>
      </c>
      <c r="R46" s="36">
        <v>11656.720887525698</v>
      </c>
      <c r="S46" s="36">
        <v>0</v>
      </c>
      <c r="T46" s="36">
        <v>4408446.562283913</v>
      </c>
      <c r="U46" s="36">
        <v>84896.040569518</v>
      </c>
      <c r="V46" s="36">
        <v>77381.9187039498</v>
      </c>
      <c r="W46" s="36">
        <v>103707.44533283367</v>
      </c>
      <c r="X46" s="36">
        <v>0</v>
      </c>
      <c r="Y46" s="36">
        <v>0</v>
      </c>
      <c r="Z46" s="36">
        <v>351545.4433176979</v>
      </c>
      <c r="AA46" s="36">
        <v>0</v>
      </c>
      <c r="AB46" s="36">
        <v>472171.5969888951</v>
      </c>
      <c r="AC46" s="36">
        <v>0</v>
      </c>
      <c r="AD46" s="36">
        <v>0</v>
      </c>
      <c r="AE46" s="36">
        <v>71421.50625211983</v>
      </c>
      <c r="AF46" s="36">
        <v>253083.845200308</v>
      </c>
      <c r="AG46" s="36">
        <v>145327.00771076907</v>
      </c>
      <c r="AH46" s="75">
        <v>1045342.5221449304</v>
      </c>
      <c r="AI46" s="82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80"/>
      <c r="AZ46" s="82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80"/>
      <c r="BU46" s="79"/>
      <c r="BV46" s="36"/>
      <c r="BW46" s="36"/>
      <c r="BX46" s="36"/>
      <c r="BY46" s="75"/>
      <c r="BZ46" s="79"/>
      <c r="CA46" s="36"/>
      <c r="CB46" s="36"/>
      <c r="CC46" s="75"/>
      <c r="CD46" s="79"/>
      <c r="CE46" s="36"/>
      <c r="CF46" s="36"/>
      <c r="CG46" s="36"/>
      <c r="CH46" s="36"/>
      <c r="CI46" s="75"/>
      <c r="CJ46" s="79"/>
      <c r="CK46" s="36"/>
      <c r="CL46" s="36"/>
      <c r="CM46" s="75"/>
      <c r="CN46" s="79"/>
      <c r="CO46" s="36"/>
      <c r="CP46" s="36"/>
      <c r="CQ46" s="36"/>
      <c r="CR46" s="75"/>
      <c r="CS46" s="85">
        <v>282195.1966766728</v>
      </c>
      <c r="CT46" s="38">
        <v>264251.7871879772</v>
      </c>
      <c r="CU46" s="38">
        <v>481309.08420607564</v>
      </c>
      <c r="CV46" s="38">
        <v>236236.18547190228</v>
      </c>
      <c r="CW46" s="38">
        <v>162217.64069877454</v>
      </c>
      <c r="CX46" s="86">
        <v>416862.40158673964</v>
      </c>
      <c r="CY46" s="85">
        <v>704188.7725964714</v>
      </c>
      <c r="CZ46" s="38">
        <v>1278431.3309911601</v>
      </c>
      <c r="DA46" s="38">
        <v>1649476.177926423</v>
      </c>
      <c r="DB46" s="86">
        <v>2639207.749664841</v>
      </c>
      <c r="DC46" s="79"/>
      <c r="DD46" s="36"/>
      <c r="DE46" s="36"/>
      <c r="DF46" s="36"/>
      <c r="DG46" s="36"/>
      <c r="DH46" s="36"/>
      <c r="DI46" s="36"/>
      <c r="DJ46" s="36"/>
      <c r="DK46" s="75"/>
      <c r="DL46" s="79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75"/>
      <c r="EE46" s="89">
        <v>0</v>
      </c>
      <c r="EF46" s="36"/>
      <c r="EG46" s="89"/>
      <c r="EH46" s="89">
        <v>133294.93503589663</v>
      </c>
      <c r="EI46" s="89"/>
      <c r="EJ46" s="98"/>
      <c r="EK46" s="89"/>
      <c r="EL46" s="89"/>
      <c r="EM46" s="97"/>
      <c r="EN46" s="97"/>
      <c r="EO46" s="89">
        <v>1631516.6199126611</v>
      </c>
      <c r="EP46" s="63"/>
      <c r="EQ46" s="23">
        <f>SUM(G46:EP46)</f>
        <v>22353854.876417797</v>
      </c>
    </row>
    <row r="47" spans="1:147" ht="15" customHeight="1">
      <c r="A47" s="204"/>
      <c r="B47" s="221"/>
      <c r="C47" s="217"/>
      <c r="D47" s="150" t="s">
        <v>37</v>
      </c>
      <c r="E47" s="17">
        <v>13</v>
      </c>
      <c r="F47" s="18">
        <v>41</v>
      </c>
      <c r="G47" s="66">
        <v>653.9680700228702</v>
      </c>
      <c r="H47" s="36">
        <v>2857.4611126106397</v>
      </c>
      <c r="I47" s="36">
        <v>1867.206768722411</v>
      </c>
      <c r="J47" s="36">
        <v>3478.4654424372447</v>
      </c>
      <c r="K47" s="36">
        <v>24737.777866775814</v>
      </c>
      <c r="L47" s="36">
        <v>969675.3078606696</v>
      </c>
      <c r="M47" s="36">
        <v>14115.81728969917</v>
      </c>
      <c r="N47" s="36">
        <v>0</v>
      </c>
      <c r="O47" s="75">
        <v>73712.94376762964</v>
      </c>
      <c r="P47" s="79">
        <v>0</v>
      </c>
      <c r="Q47" s="36">
        <v>0</v>
      </c>
      <c r="R47" s="36">
        <v>0</v>
      </c>
      <c r="S47" s="36">
        <v>0</v>
      </c>
      <c r="T47" s="36">
        <v>0</v>
      </c>
      <c r="U47" s="36">
        <v>3742810.245798173</v>
      </c>
      <c r="V47" s="36">
        <v>0</v>
      </c>
      <c r="W47" s="36">
        <v>0</v>
      </c>
      <c r="X47" s="36">
        <v>0</v>
      </c>
      <c r="Y47" s="36">
        <v>0</v>
      </c>
      <c r="Z47" s="36">
        <v>94714.0947885094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1159.7950281887602</v>
      </c>
      <c r="AG47" s="36">
        <v>0</v>
      </c>
      <c r="AH47" s="75">
        <v>173621.60485609525</v>
      </c>
      <c r="AI47" s="82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80"/>
      <c r="AZ47" s="82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80"/>
      <c r="BU47" s="79"/>
      <c r="BV47" s="36"/>
      <c r="BW47" s="36"/>
      <c r="BX47" s="36"/>
      <c r="BY47" s="75"/>
      <c r="BZ47" s="79"/>
      <c r="CA47" s="36"/>
      <c r="CB47" s="36"/>
      <c r="CC47" s="75"/>
      <c r="CD47" s="79"/>
      <c r="CE47" s="36"/>
      <c r="CF47" s="36"/>
      <c r="CG47" s="36"/>
      <c r="CH47" s="36"/>
      <c r="CI47" s="75"/>
      <c r="CJ47" s="79"/>
      <c r="CK47" s="36"/>
      <c r="CL47" s="36"/>
      <c r="CM47" s="75"/>
      <c r="CN47" s="79"/>
      <c r="CO47" s="36"/>
      <c r="CP47" s="36"/>
      <c r="CQ47" s="36"/>
      <c r="CR47" s="75"/>
      <c r="CS47" s="85">
        <v>27779.11395616868</v>
      </c>
      <c r="CT47" s="38">
        <v>25853.03436278903</v>
      </c>
      <c r="CU47" s="38">
        <v>54543.32446142336</v>
      </c>
      <c r="CV47" s="38">
        <v>25695.64848570264</v>
      </c>
      <c r="CW47" s="38">
        <v>16963.8329789952</v>
      </c>
      <c r="CX47" s="86">
        <v>72301.37465682453</v>
      </c>
      <c r="CY47" s="85">
        <v>106942.81860163617</v>
      </c>
      <c r="CZ47" s="38">
        <v>177655.40996743756</v>
      </c>
      <c r="DA47" s="38">
        <v>185956.14240960343</v>
      </c>
      <c r="DB47" s="86">
        <v>238148.00486465415</v>
      </c>
      <c r="DC47" s="79"/>
      <c r="DD47" s="36"/>
      <c r="DE47" s="36"/>
      <c r="DF47" s="36"/>
      <c r="DG47" s="36"/>
      <c r="DH47" s="36"/>
      <c r="DI47" s="36"/>
      <c r="DJ47" s="36"/>
      <c r="DK47" s="75"/>
      <c r="DL47" s="79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75"/>
      <c r="EE47" s="89">
        <v>0</v>
      </c>
      <c r="EF47" s="36"/>
      <c r="EG47" s="89"/>
      <c r="EH47" s="89">
        <v>18893.606605231784</v>
      </c>
      <c r="EI47" s="89"/>
      <c r="EJ47" s="98"/>
      <c r="EK47" s="89"/>
      <c r="EL47" s="89"/>
      <c r="EM47" s="97"/>
      <c r="EN47" s="97"/>
      <c r="EO47" s="89">
        <v>0</v>
      </c>
      <c r="EP47" s="63"/>
      <c r="EQ47" s="23">
        <f>SUM(G47:EP47)</f>
        <v>6054137.000000001</v>
      </c>
    </row>
    <row r="48" spans="1:147" ht="15" customHeight="1">
      <c r="A48" s="204"/>
      <c r="B48" s="221"/>
      <c r="C48" s="217"/>
      <c r="D48" s="150" t="s">
        <v>38</v>
      </c>
      <c r="E48" s="17">
        <v>14</v>
      </c>
      <c r="F48" s="18">
        <v>42</v>
      </c>
      <c r="G48" s="6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836251.1502792308</v>
      </c>
      <c r="N48" s="36">
        <v>0</v>
      </c>
      <c r="O48" s="75">
        <v>0</v>
      </c>
      <c r="P48" s="79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5268173.449779449</v>
      </c>
      <c r="W48" s="36">
        <v>0</v>
      </c>
      <c r="X48" s="36">
        <v>19600.803780320854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75">
        <v>0</v>
      </c>
      <c r="AI48" s="82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80"/>
      <c r="AZ48" s="82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80"/>
      <c r="BU48" s="79"/>
      <c r="BV48" s="36"/>
      <c r="BW48" s="36"/>
      <c r="BX48" s="36"/>
      <c r="BY48" s="75"/>
      <c r="BZ48" s="79"/>
      <c r="CA48" s="36"/>
      <c r="CB48" s="36"/>
      <c r="CC48" s="75"/>
      <c r="CD48" s="79"/>
      <c r="CE48" s="36"/>
      <c r="CF48" s="36"/>
      <c r="CG48" s="36"/>
      <c r="CH48" s="36"/>
      <c r="CI48" s="75"/>
      <c r="CJ48" s="79"/>
      <c r="CK48" s="36"/>
      <c r="CL48" s="36"/>
      <c r="CM48" s="75"/>
      <c r="CN48" s="79"/>
      <c r="CO48" s="36"/>
      <c r="CP48" s="36"/>
      <c r="CQ48" s="36"/>
      <c r="CR48" s="75"/>
      <c r="CS48" s="85">
        <v>0</v>
      </c>
      <c r="CT48" s="38">
        <v>0</v>
      </c>
      <c r="CU48" s="38">
        <v>0</v>
      </c>
      <c r="CV48" s="38">
        <v>0</v>
      </c>
      <c r="CW48" s="38">
        <v>0</v>
      </c>
      <c r="CX48" s="86">
        <v>0</v>
      </c>
      <c r="CY48" s="85">
        <v>0</v>
      </c>
      <c r="CZ48" s="38">
        <v>0</v>
      </c>
      <c r="DA48" s="38">
        <v>0</v>
      </c>
      <c r="DB48" s="86">
        <v>0</v>
      </c>
      <c r="DC48" s="79"/>
      <c r="DD48" s="36"/>
      <c r="DE48" s="36"/>
      <c r="DF48" s="36"/>
      <c r="DG48" s="36"/>
      <c r="DH48" s="36"/>
      <c r="DI48" s="36"/>
      <c r="DJ48" s="36"/>
      <c r="DK48" s="75"/>
      <c r="DL48" s="79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75"/>
      <c r="EE48" s="89">
        <v>0</v>
      </c>
      <c r="EF48" s="36"/>
      <c r="EG48" s="89"/>
      <c r="EH48" s="89">
        <v>1677.6818887465995</v>
      </c>
      <c r="EI48" s="89"/>
      <c r="EJ48" s="98"/>
      <c r="EK48" s="89"/>
      <c r="EL48" s="89"/>
      <c r="EM48" s="97"/>
      <c r="EN48" s="97"/>
      <c r="EO48" s="89">
        <v>6741058.831098555</v>
      </c>
      <c r="EP48" s="63"/>
      <c r="EQ48" s="23">
        <f>SUM(G48:EP48)</f>
        <v>12866761.916826302</v>
      </c>
    </row>
    <row r="49" spans="1:147" ht="15" customHeight="1">
      <c r="A49" s="204"/>
      <c r="B49" s="221"/>
      <c r="C49" s="217"/>
      <c r="D49" s="150" t="s">
        <v>39</v>
      </c>
      <c r="E49" s="17">
        <v>15</v>
      </c>
      <c r="F49" s="18">
        <v>43</v>
      </c>
      <c r="G49" s="6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25474.932243622174</v>
      </c>
      <c r="O49" s="75">
        <v>0</v>
      </c>
      <c r="P49" s="79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5195871.4220424965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75">
        <v>0</v>
      </c>
      <c r="AI49" s="82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80"/>
      <c r="AZ49" s="82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80"/>
      <c r="BU49" s="79"/>
      <c r="BV49" s="36"/>
      <c r="BW49" s="36"/>
      <c r="BX49" s="36"/>
      <c r="BY49" s="75"/>
      <c r="BZ49" s="79"/>
      <c r="CA49" s="36"/>
      <c r="CB49" s="36"/>
      <c r="CC49" s="75"/>
      <c r="CD49" s="79"/>
      <c r="CE49" s="36"/>
      <c r="CF49" s="36"/>
      <c r="CG49" s="36"/>
      <c r="CH49" s="36"/>
      <c r="CI49" s="75"/>
      <c r="CJ49" s="79"/>
      <c r="CK49" s="36"/>
      <c r="CL49" s="36"/>
      <c r="CM49" s="75"/>
      <c r="CN49" s="79"/>
      <c r="CO49" s="36"/>
      <c r="CP49" s="36"/>
      <c r="CQ49" s="36"/>
      <c r="CR49" s="75"/>
      <c r="CS49" s="85">
        <v>0</v>
      </c>
      <c r="CT49" s="38">
        <v>0</v>
      </c>
      <c r="CU49" s="38">
        <v>0</v>
      </c>
      <c r="CV49" s="38">
        <v>0</v>
      </c>
      <c r="CW49" s="38">
        <v>0</v>
      </c>
      <c r="CX49" s="86">
        <v>0</v>
      </c>
      <c r="CY49" s="85">
        <v>0</v>
      </c>
      <c r="CZ49" s="38">
        <v>0</v>
      </c>
      <c r="DA49" s="38">
        <v>0</v>
      </c>
      <c r="DB49" s="86">
        <v>0</v>
      </c>
      <c r="DC49" s="79"/>
      <c r="DD49" s="36"/>
      <c r="DE49" s="36"/>
      <c r="DF49" s="36"/>
      <c r="DG49" s="36"/>
      <c r="DH49" s="36"/>
      <c r="DI49" s="36"/>
      <c r="DJ49" s="36"/>
      <c r="DK49" s="75"/>
      <c r="DL49" s="79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75"/>
      <c r="EE49" s="89">
        <v>0</v>
      </c>
      <c r="EF49" s="36"/>
      <c r="EG49" s="89"/>
      <c r="EH49" s="89">
        <v>189.69597713919015</v>
      </c>
      <c r="EI49" s="89"/>
      <c r="EJ49" s="98"/>
      <c r="EK49" s="89"/>
      <c r="EL49" s="89"/>
      <c r="EM49" s="97"/>
      <c r="EN49" s="97"/>
      <c r="EO49" s="89">
        <v>-1477193.9670895594</v>
      </c>
      <c r="EP49" s="63"/>
      <c r="EQ49" s="23">
        <f>SUM(G49:EP49)</f>
        <v>3744342.0831736983</v>
      </c>
    </row>
    <row r="50" spans="1:147" ht="15" customHeight="1">
      <c r="A50" s="204"/>
      <c r="B50" s="221"/>
      <c r="C50" s="217"/>
      <c r="D50" s="150" t="s">
        <v>70</v>
      </c>
      <c r="E50" s="17">
        <v>16</v>
      </c>
      <c r="F50" s="18">
        <v>44</v>
      </c>
      <c r="G50" s="66">
        <v>0</v>
      </c>
      <c r="H50" s="36">
        <v>18181.372153496966</v>
      </c>
      <c r="I50" s="36">
        <v>11880.610028199024</v>
      </c>
      <c r="J50" s="36">
        <v>5533.170202467742</v>
      </c>
      <c r="K50" s="36">
        <v>30386.62779329264</v>
      </c>
      <c r="L50" s="36">
        <v>6979.4371280461255</v>
      </c>
      <c r="M50" s="36">
        <v>930817.4625205683</v>
      </c>
      <c r="N50" s="36">
        <v>0</v>
      </c>
      <c r="O50" s="75">
        <v>719416.0921803219</v>
      </c>
      <c r="P50" s="79">
        <v>0</v>
      </c>
      <c r="Q50" s="36">
        <v>0</v>
      </c>
      <c r="R50" s="36">
        <v>0</v>
      </c>
      <c r="S50" s="36">
        <v>0</v>
      </c>
      <c r="T50" s="36">
        <v>16514.609920349227</v>
      </c>
      <c r="U50" s="36">
        <v>0</v>
      </c>
      <c r="V50" s="36">
        <v>0</v>
      </c>
      <c r="W50" s="36">
        <v>0</v>
      </c>
      <c r="X50" s="36">
        <v>3408924.2937089177</v>
      </c>
      <c r="Y50" s="36">
        <v>0</v>
      </c>
      <c r="Z50" s="36">
        <v>2933.89100858439</v>
      </c>
      <c r="AA50" s="36">
        <v>2891.275298149942</v>
      </c>
      <c r="AB50" s="36">
        <v>0</v>
      </c>
      <c r="AC50" s="36">
        <v>0</v>
      </c>
      <c r="AD50" s="36">
        <v>0</v>
      </c>
      <c r="AE50" s="36">
        <v>0</v>
      </c>
      <c r="AF50" s="36">
        <v>3689.755380434576</v>
      </c>
      <c r="AG50" s="36">
        <v>0</v>
      </c>
      <c r="AH50" s="75">
        <v>0</v>
      </c>
      <c r="AI50" s="82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80"/>
      <c r="AZ50" s="82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80"/>
      <c r="BU50" s="79"/>
      <c r="BV50" s="36"/>
      <c r="BW50" s="36"/>
      <c r="BX50" s="36"/>
      <c r="BY50" s="75"/>
      <c r="BZ50" s="79"/>
      <c r="CA50" s="36"/>
      <c r="CB50" s="36"/>
      <c r="CC50" s="75"/>
      <c r="CD50" s="79"/>
      <c r="CE50" s="36"/>
      <c r="CF50" s="36"/>
      <c r="CG50" s="36"/>
      <c r="CH50" s="36"/>
      <c r="CI50" s="75"/>
      <c r="CJ50" s="79"/>
      <c r="CK50" s="36"/>
      <c r="CL50" s="36"/>
      <c r="CM50" s="75"/>
      <c r="CN50" s="79"/>
      <c r="CO50" s="36"/>
      <c r="CP50" s="36"/>
      <c r="CQ50" s="36"/>
      <c r="CR50" s="75"/>
      <c r="CS50" s="85">
        <v>30564.14323229369</v>
      </c>
      <c r="CT50" s="38">
        <v>37172.70149945634</v>
      </c>
      <c r="CU50" s="38">
        <v>84922.3905810514</v>
      </c>
      <c r="CV50" s="38">
        <v>59251.54599625673</v>
      </c>
      <c r="CW50" s="38">
        <v>39288.952513070275</v>
      </c>
      <c r="CX50" s="86">
        <v>92515.9888630748</v>
      </c>
      <c r="CY50" s="85">
        <v>124229.29734916476</v>
      </c>
      <c r="CZ50" s="38">
        <v>242928.02122641588</v>
      </c>
      <c r="DA50" s="38">
        <v>332875.1247071126</v>
      </c>
      <c r="DB50" s="86">
        <v>497422.2367092748</v>
      </c>
      <c r="DC50" s="79"/>
      <c r="DD50" s="36"/>
      <c r="DE50" s="36"/>
      <c r="DF50" s="36"/>
      <c r="DG50" s="36"/>
      <c r="DH50" s="36"/>
      <c r="DI50" s="36"/>
      <c r="DJ50" s="36"/>
      <c r="DK50" s="75"/>
      <c r="DL50" s="79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75"/>
      <c r="EE50" s="89">
        <v>0</v>
      </c>
      <c r="EF50" s="36"/>
      <c r="EG50" s="89"/>
      <c r="EH50" s="89">
        <v>0</v>
      </c>
      <c r="EI50" s="89"/>
      <c r="EJ50" s="98"/>
      <c r="EK50" s="89"/>
      <c r="EL50" s="89"/>
      <c r="EM50" s="97"/>
      <c r="EN50" s="97"/>
      <c r="EO50" s="89">
        <v>0</v>
      </c>
      <c r="EP50" s="63"/>
      <c r="EQ50" s="23">
        <f>SUM(G50:EP50)</f>
        <v>6699319.000000004</v>
      </c>
    </row>
    <row r="51" spans="1:147" ht="15" customHeight="1">
      <c r="A51" s="204"/>
      <c r="B51" s="221"/>
      <c r="C51" s="218"/>
      <c r="D51" s="150" t="s">
        <v>40</v>
      </c>
      <c r="E51" s="17">
        <v>17</v>
      </c>
      <c r="F51" s="18">
        <v>45</v>
      </c>
      <c r="G51" s="105">
        <v>0</v>
      </c>
      <c r="H51" s="19">
        <v>82866.3883694229</v>
      </c>
      <c r="I51" s="19">
        <v>54149.00681591533</v>
      </c>
      <c r="J51" s="19">
        <v>50437.75871708567</v>
      </c>
      <c r="K51" s="19">
        <v>331461.9345148117</v>
      </c>
      <c r="L51" s="19">
        <v>0</v>
      </c>
      <c r="M51" s="19">
        <v>129206.93125386113</v>
      </c>
      <c r="N51" s="19">
        <v>0</v>
      </c>
      <c r="O51" s="106">
        <v>828424.9812672562</v>
      </c>
      <c r="P51" s="107">
        <v>0</v>
      </c>
      <c r="Q51" s="19">
        <v>0</v>
      </c>
      <c r="R51" s="19">
        <v>0</v>
      </c>
      <c r="S51" s="19">
        <v>675971.9401594264</v>
      </c>
      <c r="T51" s="19">
        <v>0</v>
      </c>
      <c r="U51" s="19">
        <v>0</v>
      </c>
      <c r="V51" s="19">
        <v>0</v>
      </c>
      <c r="W51" s="19">
        <v>0</v>
      </c>
      <c r="X51" s="19">
        <v>4294.779371748657</v>
      </c>
      <c r="Y51" s="19">
        <v>516608.0950286526</v>
      </c>
      <c r="Z51" s="19">
        <v>402427.02063999546</v>
      </c>
      <c r="AA51" s="19">
        <v>26030.740053008794</v>
      </c>
      <c r="AB51" s="19">
        <v>0</v>
      </c>
      <c r="AC51" s="19">
        <v>0</v>
      </c>
      <c r="AD51" s="19">
        <v>0</v>
      </c>
      <c r="AE51" s="19">
        <v>81761.99368929547</v>
      </c>
      <c r="AF51" s="19">
        <v>0</v>
      </c>
      <c r="AG51" s="19">
        <v>92432.34613462309</v>
      </c>
      <c r="AH51" s="106">
        <v>302397.60914035613</v>
      </c>
      <c r="AI51" s="124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125"/>
      <c r="AZ51" s="124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125"/>
      <c r="BU51" s="107"/>
      <c r="BV51" s="19"/>
      <c r="BW51" s="19"/>
      <c r="BX51" s="19"/>
      <c r="BY51" s="106"/>
      <c r="BZ51" s="107"/>
      <c r="CA51" s="19"/>
      <c r="CB51" s="19"/>
      <c r="CC51" s="106"/>
      <c r="CD51" s="107"/>
      <c r="CE51" s="19"/>
      <c r="CF51" s="19"/>
      <c r="CG51" s="19"/>
      <c r="CH51" s="19"/>
      <c r="CI51" s="106"/>
      <c r="CJ51" s="107"/>
      <c r="CK51" s="19"/>
      <c r="CL51" s="19"/>
      <c r="CM51" s="106"/>
      <c r="CN51" s="107"/>
      <c r="CO51" s="19"/>
      <c r="CP51" s="19"/>
      <c r="CQ51" s="19"/>
      <c r="CR51" s="106"/>
      <c r="CS51" s="126">
        <v>703252.2183076788</v>
      </c>
      <c r="CT51" s="29">
        <v>567219.7489867032</v>
      </c>
      <c r="CU51" s="29">
        <v>1111357.6111677606</v>
      </c>
      <c r="CV51" s="29">
        <v>520086.8275272596</v>
      </c>
      <c r="CW51" s="29">
        <v>568348.7094954752</v>
      </c>
      <c r="CX51" s="127">
        <v>722570.7526815861</v>
      </c>
      <c r="CY51" s="126">
        <v>1202735.432761855</v>
      </c>
      <c r="CZ51" s="29">
        <v>1705661.984117898</v>
      </c>
      <c r="DA51" s="29">
        <v>2489479.906862619</v>
      </c>
      <c r="DB51" s="127">
        <v>4031537.009169748</v>
      </c>
      <c r="DC51" s="107"/>
      <c r="DD51" s="19"/>
      <c r="DE51" s="19"/>
      <c r="DF51" s="19"/>
      <c r="DG51" s="19"/>
      <c r="DH51" s="19"/>
      <c r="DI51" s="19"/>
      <c r="DJ51" s="19"/>
      <c r="DK51" s="106"/>
      <c r="DL51" s="107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06"/>
      <c r="EE51" s="108">
        <v>0</v>
      </c>
      <c r="EF51" s="19"/>
      <c r="EG51" s="108"/>
      <c r="EH51" s="108">
        <v>175986.5570983016</v>
      </c>
      <c r="EI51" s="108"/>
      <c r="EJ51" s="109"/>
      <c r="EK51" s="108"/>
      <c r="EL51" s="108"/>
      <c r="EM51" s="110"/>
      <c r="EN51" s="110"/>
      <c r="EO51" s="108">
        <v>3652060.645216439</v>
      </c>
      <c r="EP51" s="64"/>
      <c r="EQ51" s="23">
        <f>SUM(G51:EP51)</f>
        <v>21028768.928548783</v>
      </c>
    </row>
    <row r="52" spans="1:147" ht="15" customHeight="1">
      <c r="A52" s="204"/>
      <c r="B52" s="221"/>
      <c r="C52" s="219" t="s">
        <v>20</v>
      </c>
      <c r="D52" s="150" t="s">
        <v>71</v>
      </c>
      <c r="E52" s="17">
        <v>18</v>
      </c>
      <c r="F52" s="18">
        <v>46</v>
      </c>
      <c r="G52" s="111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3">
        <v>0</v>
      </c>
      <c r="P52" s="114">
        <v>2168765.2788710976</v>
      </c>
      <c r="Q52" s="112">
        <v>0</v>
      </c>
      <c r="R52" s="112">
        <v>0</v>
      </c>
      <c r="S52" s="112">
        <v>0</v>
      </c>
      <c r="T52" s="112">
        <v>1139.212157598002</v>
      </c>
      <c r="U52" s="112">
        <v>0</v>
      </c>
      <c r="V52" s="112">
        <v>0</v>
      </c>
      <c r="W52" s="112">
        <v>0</v>
      </c>
      <c r="X52" s="112">
        <v>0</v>
      </c>
      <c r="Y52" s="112">
        <v>1189.8992213532854</v>
      </c>
      <c r="Z52" s="112">
        <v>1861.2907371371803</v>
      </c>
      <c r="AA52" s="112">
        <v>1751.2163348171991</v>
      </c>
      <c r="AB52" s="112">
        <v>0</v>
      </c>
      <c r="AC52" s="112">
        <v>0</v>
      </c>
      <c r="AD52" s="112">
        <v>0</v>
      </c>
      <c r="AE52" s="112">
        <v>0</v>
      </c>
      <c r="AF52" s="112">
        <v>0</v>
      </c>
      <c r="AG52" s="112">
        <v>449.01972647434724</v>
      </c>
      <c r="AH52" s="113">
        <v>572151.1085767912</v>
      </c>
      <c r="AI52" s="118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20"/>
      <c r="AZ52" s="118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20"/>
      <c r="BU52" s="114"/>
      <c r="BV52" s="112"/>
      <c r="BW52" s="112"/>
      <c r="BX52" s="112"/>
      <c r="BY52" s="113"/>
      <c r="BZ52" s="114"/>
      <c r="CA52" s="112"/>
      <c r="CB52" s="112"/>
      <c r="CC52" s="113"/>
      <c r="CD52" s="114"/>
      <c r="CE52" s="112"/>
      <c r="CF52" s="112"/>
      <c r="CG52" s="112"/>
      <c r="CH52" s="112"/>
      <c r="CI52" s="113"/>
      <c r="CJ52" s="114"/>
      <c r="CK52" s="112"/>
      <c r="CL52" s="112"/>
      <c r="CM52" s="113"/>
      <c r="CN52" s="114"/>
      <c r="CO52" s="112"/>
      <c r="CP52" s="112"/>
      <c r="CQ52" s="112"/>
      <c r="CR52" s="113"/>
      <c r="CS52" s="121">
        <v>66498.34056506108</v>
      </c>
      <c r="CT52" s="122">
        <v>62664.172631148016</v>
      </c>
      <c r="CU52" s="122">
        <v>146246.28388004878</v>
      </c>
      <c r="CV52" s="122">
        <v>104808.62639407541</v>
      </c>
      <c r="CW52" s="122">
        <v>70919.01327058385</v>
      </c>
      <c r="CX52" s="123">
        <v>177928.90437327026</v>
      </c>
      <c r="CY52" s="121">
        <v>239037.54355019407</v>
      </c>
      <c r="CZ52" s="122">
        <v>547726.8279788162</v>
      </c>
      <c r="DA52" s="122">
        <v>772904.5115849365</v>
      </c>
      <c r="DB52" s="123">
        <v>1213596.9902330004</v>
      </c>
      <c r="DC52" s="114"/>
      <c r="DD52" s="112"/>
      <c r="DE52" s="112"/>
      <c r="DF52" s="112"/>
      <c r="DG52" s="112"/>
      <c r="DH52" s="112"/>
      <c r="DI52" s="112"/>
      <c r="DJ52" s="112"/>
      <c r="DK52" s="113"/>
      <c r="DL52" s="114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3"/>
      <c r="EE52" s="115">
        <v>0</v>
      </c>
      <c r="EF52" s="112"/>
      <c r="EG52" s="115"/>
      <c r="EH52" s="115"/>
      <c r="EI52" s="115">
        <v>3933766.521631839</v>
      </c>
      <c r="EJ52" s="116"/>
      <c r="EK52" s="115"/>
      <c r="EL52" s="115"/>
      <c r="EM52" s="117"/>
      <c r="EN52" s="117"/>
      <c r="EO52" s="115">
        <v>2165885.2382817585</v>
      </c>
      <c r="EP52" s="62">
        <v>0</v>
      </c>
      <c r="EQ52" s="23">
        <f>SUM(G52:EP52)</f>
        <v>12249290.000000002</v>
      </c>
    </row>
    <row r="53" spans="1:147" ht="15" customHeight="1">
      <c r="A53" s="204"/>
      <c r="B53" s="221"/>
      <c r="C53" s="217"/>
      <c r="D53" s="150" t="s">
        <v>42</v>
      </c>
      <c r="E53" s="17">
        <v>19</v>
      </c>
      <c r="F53" s="18">
        <v>47</v>
      </c>
      <c r="G53" s="6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75">
        <v>0</v>
      </c>
      <c r="P53" s="79">
        <v>0</v>
      </c>
      <c r="Q53" s="36">
        <v>69817.84836772222</v>
      </c>
      <c r="R53" s="36">
        <v>273.83353384600986</v>
      </c>
      <c r="S53" s="36">
        <v>0</v>
      </c>
      <c r="T53" s="36">
        <v>1502.8501818162904</v>
      </c>
      <c r="U53" s="36">
        <v>0</v>
      </c>
      <c r="V53" s="36">
        <v>0</v>
      </c>
      <c r="W53" s="36">
        <v>0</v>
      </c>
      <c r="X53" s="36">
        <v>170.3373950695652</v>
      </c>
      <c r="Y53" s="36">
        <v>17392.454836546705</v>
      </c>
      <c r="Z53" s="36">
        <v>28809.736513592903</v>
      </c>
      <c r="AA53" s="36">
        <v>27021.326834195028</v>
      </c>
      <c r="AB53" s="36">
        <v>408.5941312111722</v>
      </c>
      <c r="AC53" s="36">
        <v>32.72094559900357</v>
      </c>
      <c r="AD53" s="36">
        <v>0</v>
      </c>
      <c r="AE53" s="36">
        <v>41990.32405420567</v>
      </c>
      <c r="AF53" s="36">
        <v>0</v>
      </c>
      <c r="AG53" s="36">
        <v>219710.10205412135</v>
      </c>
      <c r="AH53" s="75">
        <v>6882060.916637221</v>
      </c>
      <c r="AI53" s="82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80"/>
      <c r="AZ53" s="82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80"/>
      <c r="BU53" s="79"/>
      <c r="BV53" s="36"/>
      <c r="BW53" s="36"/>
      <c r="BX53" s="36"/>
      <c r="BY53" s="75"/>
      <c r="BZ53" s="79"/>
      <c r="CA53" s="36"/>
      <c r="CB53" s="36"/>
      <c r="CC53" s="75"/>
      <c r="CD53" s="79"/>
      <c r="CE53" s="36"/>
      <c r="CF53" s="36"/>
      <c r="CG53" s="36"/>
      <c r="CH53" s="36"/>
      <c r="CI53" s="75"/>
      <c r="CJ53" s="79"/>
      <c r="CK53" s="36"/>
      <c r="CL53" s="36"/>
      <c r="CM53" s="75"/>
      <c r="CN53" s="79"/>
      <c r="CO53" s="36"/>
      <c r="CP53" s="36"/>
      <c r="CQ53" s="36"/>
      <c r="CR53" s="75"/>
      <c r="CS53" s="85">
        <v>6143.845211266786</v>
      </c>
      <c r="CT53" s="38">
        <v>6290.386241432233</v>
      </c>
      <c r="CU53" s="38">
        <v>17684.278272209875</v>
      </c>
      <c r="CV53" s="38">
        <v>52833.51879691853</v>
      </c>
      <c r="CW53" s="38">
        <v>31794.995584656055</v>
      </c>
      <c r="CX53" s="86">
        <v>32223.28252998642</v>
      </c>
      <c r="CY53" s="85">
        <v>61261.61326903009</v>
      </c>
      <c r="CZ53" s="38">
        <v>165892.87851348656</v>
      </c>
      <c r="DA53" s="38">
        <v>334305.22663716704</v>
      </c>
      <c r="DB53" s="86">
        <v>1451651.9024491492</v>
      </c>
      <c r="DC53" s="79"/>
      <c r="DD53" s="36"/>
      <c r="DE53" s="36"/>
      <c r="DF53" s="36"/>
      <c r="DG53" s="36"/>
      <c r="DH53" s="36"/>
      <c r="DI53" s="36"/>
      <c r="DJ53" s="36"/>
      <c r="DK53" s="75"/>
      <c r="DL53" s="79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75"/>
      <c r="EE53" s="89">
        <v>0</v>
      </c>
      <c r="EF53" s="36"/>
      <c r="EG53" s="89"/>
      <c r="EH53" s="89"/>
      <c r="EI53" s="89">
        <v>130269.74288270882</v>
      </c>
      <c r="EJ53" s="98"/>
      <c r="EK53" s="89"/>
      <c r="EL53" s="89"/>
      <c r="EM53" s="97"/>
      <c r="EN53" s="97"/>
      <c r="EO53" s="89">
        <v>-979407.7158731588</v>
      </c>
      <c r="EP53" s="63">
        <v>0</v>
      </c>
      <c r="EQ53" s="23">
        <f>SUM(G53:EP53)</f>
        <v>8600134.999999998</v>
      </c>
    </row>
    <row r="54" spans="1:147" ht="15" customHeight="1">
      <c r="A54" s="204"/>
      <c r="B54" s="221"/>
      <c r="C54" s="217"/>
      <c r="D54" s="150" t="s">
        <v>43</v>
      </c>
      <c r="E54" s="17">
        <v>20</v>
      </c>
      <c r="F54" s="18">
        <v>48</v>
      </c>
      <c r="G54" s="66">
        <v>450.1645710220546</v>
      </c>
      <c r="H54" s="36">
        <v>0</v>
      </c>
      <c r="I54" s="36">
        <v>0</v>
      </c>
      <c r="J54" s="36">
        <v>149.6519837404908</v>
      </c>
      <c r="K54" s="36">
        <v>1145.0896054816117</v>
      </c>
      <c r="L54" s="36">
        <v>0</v>
      </c>
      <c r="M54" s="36">
        <v>0</v>
      </c>
      <c r="N54" s="36">
        <v>0</v>
      </c>
      <c r="O54" s="75">
        <v>1787.6212520468707</v>
      </c>
      <c r="P54" s="79">
        <v>0</v>
      </c>
      <c r="Q54" s="36">
        <v>506200.02032280643</v>
      </c>
      <c r="R54" s="36">
        <v>1259311.2939401623</v>
      </c>
      <c r="S54" s="36">
        <v>0</v>
      </c>
      <c r="T54" s="36">
        <v>124575.32426009931</v>
      </c>
      <c r="U54" s="36">
        <v>0</v>
      </c>
      <c r="V54" s="36">
        <v>0</v>
      </c>
      <c r="W54" s="36">
        <v>0</v>
      </c>
      <c r="X54" s="36">
        <v>36699.00588935749</v>
      </c>
      <c r="Y54" s="36">
        <v>183789.42859188298</v>
      </c>
      <c r="Z54" s="36">
        <v>304438.0486525536</v>
      </c>
      <c r="AA54" s="36">
        <v>285539.5782437617</v>
      </c>
      <c r="AB54" s="36">
        <v>0</v>
      </c>
      <c r="AC54" s="36">
        <v>0</v>
      </c>
      <c r="AD54" s="36">
        <v>0</v>
      </c>
      <c r="AE54" s="36">
        <v>16054.505606553714</v>
      </c>
      <c r="AF54" s="36">
        <v>1973.6933782315607</v>
      </c>
      <c r="AG54" s="36">
        <v>18468.76544680041</v>
      </c>
      <c r="AH54" s="75">
        <v>716517.025331213</v>
      </c>
      <c r="AI54" s="82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80"/>
      <c r="AZ54" s="82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80"/>
      <c r="BU54" s="79"/>
      <c r="BV54" s="36"/>
      <c r="BW54" s="36"/>
      <c r="BX54" s="36"/>
      <c r="BY54" s="75"/>
      <c r="BZ54" s="79"/>
      <c r="CA54" s="36"/>
      <c r="CB54" s="36"/>
      <c r="CC54" s="75"/>
      <c r="CD54" s="79"/>
      <c r="CE54" s="36"/>
      <c r="CF54" s="36"/>
      <c r="CG54" s="36"/>
      <c r="CH54" s="36"/>
      <c r="CI54" s="75"/>
      <c r="CJ54" s="79"/>
      <c r="CK54" s="36"/>
      <c r="CL54" s="36"/>
      <c r="CM54" s="75"/>
      <c r="CN54" s="79"/>
      <c r="CO54" s="36"/>
      <c r="CP54" s="36"/>
      <c r="CQ54" s="36"/>
      <c r="CR54" s="75"/>
      <c r="CS54" s="85">
        <v>70880.07138251691</v>
      </c>
      <c r="CT54" s="38">
        <v>76044.8555789523</v>
      </c>
      <c r="CU54" s="38">
        <v>127000.50748059867</v>
      </c>
      <c r="CV54" s="38">
        <v>52637.746173794396</v>
      </c>
      <c r="CW54" s="38">
        <v>40121.078856096196</v>
      </c>
      <c r="CX54" s="86">
        <v>155061.7330823891</v>
      </c>
      <c r="CY54" s="85">
        <v>223077.15761563892</v>
      </c>
      <c r="CZ54" s="38">
        <v>345561.63091661653</v>
      </c>
      <c r="DA54" s="38">
        <v>357820.51470695593</v>
      </c>
      <c r="DB54" s="86">
        <v>371613.97163148737</v>
      </c>
      <c r="DC54" s="79"/>
      <c r="DD54" s="36"/>
      <c r="DE54" s="36"/>
      <c r="DF54" s="36"/>
      <c r="DG54" s="36"/>
      <c r="DH54" s="36"/>
      <c r="DI54" s="36"/>
      <c r="DJ54" s="36"/>
      <c r="DK54" s="75"/>
      <c r="DL54" s="79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75"/>
      <c r="EE54" s="89">
        <v>0</v>
      </c>
      <c r="EF54" s="36"/>
      <c r="EG54" s="89"/>
      <c r="EH54" s="89"/>
      <c r="EI54" s="89">
        <v>2832998.748492046</v>
      </c>
      <c r="EJ54" s="98"/>
      <c r="EK54" s="89"/>
      <c r="EL54" s="89"/>
      <c r="EM54" s="97"/>
      <c r="EN54" s="97"/>
      <c r="EO54" s="89">
        <v>-145442.2329928053</v>
      </c>
      <c r="EP54" s="63">
        <v>0</v>
      </c>
      <c r="EQ54" s="23">
        <f>SUM(G54:EP54)</f>
        <v>7964475</v>
      </c>
    </row>
    <row r="55" spans="1:147" ht="15" customHeight="1">
      <c r="A55" s="204"/>
      <c r="B55" s="221"/>
      <c r="C55" s="217"/>
      <c r="D55" s="150" t="s">
        <v>72</v>
      </c>
      <c r="E55" s="17">
        <v>21</v>
      </c>
      <c r="F55" s="18">
        <v>49</v>
      </c>
      <c r="G55" s="6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75">
        <v>0</v>
      </c>
      <c r="P55" s="79">
        <v>0</v>
      </c>
      <c r="Q55" s="36">
        <v>0</v>
      </c>
      <c r="R55" s="36">
        <v>0</v>
      </c>
      <c r="S55" s="36">
        <v>11675.398227232261</v>
      </c>
      <c r="T55" s="36">
        <v>25618.011307487704</v>
      </c>
      <c r="U55" s="36">
        <v>0</v>
      </c>
      <c r="V55" s="36">
        <v>0</v>
      </c>
      <c r="W55" s="36">
        <v>0</v>
      </c>
      <c r="X55" s="36">
        <v>0</v>
      </c>
      <c r="Y55" s="36">
        <v>21315.38693939129</v>
      </c>
      <c r="Z55" s="36">
        <v>33342.43065027119</v>
      </c>
      <c r="AA55" s="36">
        <v>31370.60107389417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75">
        <v>291460.3268120128</v>
      </c>
      <c r="AI55" s="82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80"/>
      <c r="AZ55" s="82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80"/>
      <c r="BU55" s="79"/>
      <c r="BV55" s="36"/>
      <c r="BW55" s="36"/>
      <c r="BX55" s="36"/>
      <c r="BY55" s="75"/>
      <c r="BZ55" s="79"/>
      <c r="CA55" s="36"/>
      <c r="CB55" s="36"/>
      <c r="CC55" s="75"/>
      <c r="CD55" s="79"/>
      <c r="CE55" s="36"/>
      <c r="CF55" s="36"/>
      <c r="CG55" s="36"/>
      <c r="CH55" s="36"/>
      <c r="CI55" s="75"/>
      <c r="CJ55" s="79"/>
      <c r="CK55" s="36"/>
      <c r="CL55" s="36"/>
      <c r="CM55" s="75"/>
      <c r="CN55" s="79"/>
      <c r="CO55" s="36"/>
      <c r="CP55" s="36"/>
      <c r="CQ55" s="36"/>
      <c r="CR55" s="75"/>
      <c r="CS55" s="85">
        <v>146888.84444950827</v>
      </c>
      <c r="CT55" s="38">
        <v>126447.27422528712</v>
      </c>
      <c r="CU55" s="38">
        <v>242013.14989392</v>
      </c>
      <c r="CV55" s="38">
        <v>76164.83586336051</v>
      </c>
      <c r="CW55" s="38">
        <v>57245.95901185279</v>
      </c>
      <c r="CX55" s="86">
        <v>192505.95903121014</v>
      </c>
      <c r="CY55" s="85">
        <v>309941.34801030776</v>
      </c>
      <c r="CZ55" s="38">
        <v>475113.0817150988</v>
      </c>
      <c r="DA55" s="38">
        <v>463937.2901972925</v>
      </c>
      <c r="DB55" s="86">
        <v>463639.0988870347</v>
      </c>
      <c r="DC55" s="79"/>
      <c r="DD55" s="36"/>
      <c r="DE55" s="36"/>
      <c r="DF55" s="36"/>
      <c r="DG55" s="36"/>
      <c r="DH55" s="36"/>
      <c r="DI55" s="36"/>
      <c r="DJ55" s="36"/>
      <c r="DK55" s="75"/>
      <c r="DL55" s="79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75"/>
      <c r="EE55" s="89">
        <v>0</v>
      </c>
      <c r="EF55" s="36"/>
      <c r="EG55" s="89"/>
      <c r="EH55" s="89"/>
      <c r="EI55" s="89">
        <v>18253.51443979809</v>
      </c>
      <c r="EJ55" s="98"/>
      <c r="EK55" s="89"/>
      <c r="EL55" s="89"/>
      <c r="EM55" s="97"/>
      <c r="EN55" s="97"/>
      <c r="EO55" s="89">
        <v>35305.48926504003</v>
      </c>
      <c r="EP55" s="63">
        <v>0</v>
      </c>
      <c r="EQ55" s="23">
        <f>SUM(G55:EP55)</f>
        <v>3022238</v>
      </c>
    </row>
    <row r="56" spans="1:147" ht="15" customHeight="1">
      <c r="A56" s="204"/>
      <c r="B56" s="221"/>
      <c r="C56" s="217"/>
      <c r="D56" s="150" t="s">
        <v>73</v>
      </c>
      <c r="E56" s="17">
        <v>22</v>
      </c>
      <c r="F56" s="18">
        <v>50</v>
      </c>
      <c r="G56" s="6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75">
        <v>0</v>
      </c>
      <c r="P56" s="79">
        <v>0</v>
      </c>
      <c r="Q56" s="36">
        <v>0</v>
      </c>
      <c r="R56" s="36">
        <v>0</v>
      </c>
      <c r="S56" s="36">
        <v>0</v>
      </c>
      <c r="T56" s="36">
        <v>83485.06035509276</v>
      </c>
      <c r="U56" s="36">
        <v>0</v>
      </c>
      <c r="V56" s="36">
        <v>0</v>
      </c>
      <c r="W56" s="36">
        <v>0</v>
      </c>
      <c r="X56" s="36">
        <v>10257.395626072926</v>
      </c>
      <c r="Y56" s="36">
        <v>829717.8667166462</v>
      </c>
      <c r="Z56" s="36">
        <v>1297879.8137211157</v>
      </c>
      <c r="AA56" s="36">
        <v>1221124.8275558546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2238.939492447983</v>
      </c>
      <c r="AH56" s="75">
        <v>147048.23806635157</v>
      </c>
      <c r="AI56" s="82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80"/>
      <c r="AZ56" s="82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80"/>
      <c r="BU56" s="79"/>
      <c r="BV56" s="36"/>
      <c r="BW56" s="36"/>
      <c r="BX56" s="36"/>
      <c r="BY56" s="75"/>
      <c r="BZ56" s="79"/>
      <c r="CA56" s="36"/>
      <c r="CB56" s="36"/>
      <c r="CC56" s="75"/>
      <c r="CD56" s="79"/>
      <c r="CE56" s="36"/>
      <c r="CF56" s="36"/>
      <c r="CG56" s="36"/>
      <c r="CH56" s="36"/>
      <c r="CI56" s="75"/>
      <c r="CJ56" s="79"/>
      <c r="CK56" s="36"/>
      <c r="CL56" s="36"/>
      <c r="CM56" s="75"/>
      <c r="CN56" s="79"/>
      <c r="CO56" s="36"/>
      <c r="CP56" s="36"/>
      <c r="CQ56" s="36"/>
      <c r="CR56" s="75"/>
      <c r="CS56" s="85">
        <v>42774.72204655027</v>
      </c>
      <c r="CT56" s="38">
        <v>24966.802628035624</v>
      </c>
      <c r="CU56" s="38">
        <v>48262.44443593513</v>
      </c>
      <c r="CV56" s="38">
        <v>15189.909930742528</v>
      </c>
      <c r="CW56" s="38">
        <v>12219.272138577184</v>
      </c>
      <c r="CX56" s="86">
        <v>41646.41877818796</v>
      </c>
      <c r="CY56" s="85">
        <v>57732.3489754478</v>
      </c>
      <c r="CZ56" s="38">
        <v>59123.61795640746</v>
      </c>
      <c r="DA56" s="38">
        <v>58622.03548013049</v>
      </c>
      <c r="DB56" s="86">
        <v>68240.4335602019</v>
      </c>
      <c r="DC56" s="79"/>
      <c r="DD56" s="36"/>
      <c r="DE56" s="36"/>
      <c r="DF56" s="36"/>
      <c r="DG56" s="36"/>
      <c r="DH56" s="36"/>
      <c r="DI56" s="36"/>
      <c r="DJ56" s="36"/>
      <c r="DK56" s="75"/>
      <c r="DL56" s="79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75"/>
      <c r="EE56" s="89">
        <v>0</v>
      </c>
      <c r="EF56" s="36"/>
      <c r="EG56" s="89"/>
      <c r="EH56" s="89"/>
      <c r="EI56" s="89">
        <v>1249.6013875133901</v>
      </c>
      <c r="EJ56" s="98"/>
      <c r="EK56" s="89"/>
      <c r="EL56" s="89"/>
      <c r="EM56" s="97"/>
      <c r="EN56" s="97"/>
      <c r="EO56" s="89">
        <v>76070.25114868832</v>
      </c>
      <c r="EP56" s="63">
        <v>0</v>
      </c>
      <c r="EQ56" s="23">
        <f>SUM(G56:EP56)</f>
        <v>4097849.999999999</v>
      </c>
    </row>
    <row r="57" spans="1:147" ht="15" customHeight="1">
      <c r="A57" s="204"/>
      <c r="B57" s="221"/>
      <c r="C57" s="217"/>
      <c r="D57" s="150" t="s">
        <v>74</v>
      </c>
      <c r="E57" s="17">
        <v>23</v>
      </c>
      <c r="F57" s="18">
        <v>51</v>
      </c>
      <c r="G57" s="66">
        <v>3022.7270600030424</v>
      </c>
      <c r="H57" s="36">
        <v>2201.260638431608</v>
      </c>
      <c r="I57" s="36">
        <v>1438.412843367285</v>
      </c>
      <c r="J57" s="36">
        <v>2344.6978502842417</v>
      </c>
      <c r="K57" s="36">
        <v>16493.897437665903</v>
      </c>
      <c r="L57" s="36">
        <v>385665.5498293722</v>
      </c>
      <c r="M57" s="36">
        <v>293798.4643142688</v>
      </c>
      <c r="N57" s="36">
        <v>68784.20025957454</v>
      </c>
      <c r="O57" s="75">
        <v>0</v>
      </c>
      <c r="P57" s="79">
        <v>0</v>
      </c>
      <c r="Q57" s="36">
        <v>0</v>
      </c>
      <c r="R57" s="36">
        <v>0</v>
      </c>
      <c r="S57" s="36">
        <v>2801833.055884597</v>
      </c>
      <c r="T57" s="36">
        <v>106144.49762099906</v>
      </c>
      <c r="U57" s="36">
        <v>2257.8178948414866</v>
      </c>
      <c r="V57" s="36">
        <v>2076.8584434461754</v>
      </c>
      <c r="W57" s="36">
        <v>2614.1390665467834</v>
      </c>
      <c r="X57" s="36">
        <v>38216.501397508306</v>
      </c>
      <c r="Y57" s="36">
        <v>0</v>
      </c>
      <c r="Z57" s="36">
        <v>1988987.0328407874</v>
      </c>
      <c r="AA57" s="36">
        <v>0</v>
      </c>
      <c r="AB57" s="36">
        <v>0</v>
      </c>
      <c r="AC57" s="36">
        <v>0</v>
      </c>
      <c r="AD57" s="36">
        <v>0</v>
      </c>
      <c r="AE57" s="36">
        <v>312466.3469947121</v>
      </c>
      <c r="AF57" s="36">
        <v>893.4543791107301</v>
      </c>
      <c r="AG57" s="36">
        <v>1258236.2306341776</v>
      </c>
      <c r="AH57" s="75">
        <v>438847.6782465197</v>
      </c>
      <c r="AI57" s="82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80"/>
      <c r="AZ57" s="82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80"/>
      <c r="BU57" s="79"/>
      <c r="BV57" s="36"/>
      <c r="BW57" s="36"/>
      <c r="BX57" s="36"/>
      <c r="BY57" s="75"/>
      <c r="BZ57" s="79"/>
      <c r="CA57" s="36"/>
      <c r="CB57" s="36"/>
      <c r="CC57" s="75"/>
      <c r="CD57" s="79"/>
      <c r="CE57" s="36"/>
      <c r="CF57" s="36"/>
      <c r="CG57" s="36"/>
      <c r="CH57" s="36"/>
      <c r="CI57" s="75"/>
      <c r="CJ57" s="79"/>
      <c r="CK57" s="36"/>
      <c r="CL57" s="36"/>
      <c r="CM57" s="75"/>
      <c r="CN57" s="79"/>
      <c r="CO57" s="36"/>
      <c r="CP57" s="36"/>
      <c r="CQ57" s="36"/>
      <c r="CR57" s="75"/>
      <c r="CS57" s="85">
        <v>197343.23585040364</v>
      </c>
      <c r="CT57" s="38">
        <v>187609.829364417</v>
      </c>
      <c r="CU57" s="38">
        <v>372639.3315336448</v>
      </c>
      <c r="CV57" s="38">
        <v>153910.88705666215</v>
      </c>
      <c r="CW57" s="38">
        <v>108765.92672128661</v>
      </c>
      <c r="CX57" s="86">
        <v>442490.9466042511</v>
      </c>
      <c r="CY57" s="85">
        <v>521896.6986710115</v>
      </c>
      <c r="CZ57" s="38">
        <v>918176.9087184906</v>
      </c>
      <c r="DA57" s="38">
        <v>974600.8005023863</v>
      </c>
      <c r="DB57" s="86">
        <v>1134547.3631334011</v>
      </c>
      <c r="DC57" s="79"/>
      <c r="DD57" s="36"/>
      <c r="DE57" s="36"/>
      <c r="DF57" s="36"/>
      <c r="DG57" s="36"/>
      <c r="DH57" s="36"/>
      <c r="DI57" s="36"/>
      <c r="DJ57" s="36"/>
      <c r="DK57" s="75"/>
      <c r="DL57" s="79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75"/>
      <c r="EE57" s="89">
        <v>0</v>
      </c>
      <c r="EF57" s="36"/>
      <c r="EG57" s="89"/>
      <c r="EH57" s="89"/>
      <c r="EI57" s="89">
        <v>3751541.8761446164</v>
      </c>
      <c r="EJ57" s="98"/>
      <c r="EK57" s="89"/>
      <c r="EL57" s="89"/>
      <c r="EM57" s="97"/>
      <c r="EN57" s="97"/>
      <c r="EO57" s="89">
        <v>343110.3720632162</v>
      </c>
      <c r="EP57" s="63">
        <v>0</v>
      </c>
      <c r="EQ57" s="23">
        <f>SUM(G57:EP57)</f>
        <v>16832957</v>
      </c>
    </row>
    <row r="58" spans="1:147" ht="15" customHeight="1">
      <c r="A58" s="204"/>
      <c r="B58" s="221"/>
      <c r="C58" s="217"/>
      <c r="D58" s="150" t="s">
        <v>75</v>
      </c>
      <c r="E58" s="17">
        <v>24</v>
      </c>
      <c r="F58" s="18">
        <v>52</v>
      </c>
      <c r="G58" s="6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75">
        <v>0</v>
      </c>
      <c r="P58" s="79">
        <v>425.1369587172838</v>
      </c>
      <c r="Q58" s="36">
        <v>523.0377484408046</v>
      </c>
      <c r="R58" s="36">
        <v>0</v>
      </c>
      <c r="S58" s="36">
        <v>233013.30848541108</v>
      </c>
      <c r="T58" s="36">
        <v>600810.9123631347</v>
      </c>
      <c r="U58" s="36">
        <v>16068.57501917636</v>
      </c>
      <c r="V58" s="36">
        <v>14243.462969385424</v>
      </c>
      <c r="W58" s="36">
        <v>19141.711971565055</v>
      </c>
      <c r="X58" s="36">
        <v>38457.21079873834</v>
      </c>
      <c r="Y58" s="36">
        <v>226222.6610899525</v>
      </c>
      <c r="Z58" s="36">
        <v>343225.7285454996</v>
      </c>
      <c r="AA58" s="36">
        <v>333041.58529915917</v>
      </c>
      <c r="AB58" s="36">
        <v>7020.895072059456</v>
      </c>
      <c r="AC58" s="36">
        <v>0</v>
      </c>
      <c r="AD58" s="36">
        <v>6511.635277614654</v>
      </c>
      <c r="AE58" s="36">
        <v>20706.51340875216</v>
      </c>
      <c r="AF58" s="36">
        <v>0</v>
      </c>
      <c r="AG58" s="36">
        <v>68627.04044509387</v>
      </c>
      <c r="AH58" s="75">
        <v>605964.5250715241</v>
      </c>
      <c r="AI58" s="82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80"/>
      <c r="AZ58" s="82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80"/>
      <c r="BU58" s="79"/>
      <c r="BV58" s="36"/>
      <c r="BW58" s="36"/>
      <c r="BX58" s="36"/>
      <c r="BY58" s="75"/>
      <c r="BZ58" s="79"/>
      <c r="CA58" s="36"/>
      <c r="CB58" s="36"/>
      <c r="CC58" s="75"/>
      <c r="CD58" s="79"/>
      <c r="CE58" s="36"/>
      <c r="CF58" s="36"/>
      <c r="CG58" s="36"/>
      <c r="CH58" s="36"/>
      <c r="CI58" s="75"/>
      <c r="CJ58" s="79"/>
      <c r="CK58" s="36"/>
      <c r="CL58" s="36"/>
      <c r="CM58" s="75"/>
      <c r="CN58" s="79"/>
      <c r="CO58" s="36"/>
      <c r="CP58" s="36"/>
      <c r="CQ58" s="36"/>
      <c r="CR58" s="75"/>
      <c r="CS58" s="85">
        <v>494830.5544983845</v>
      </c>
      <c r="CT58" s="38">
        <v>463366.7047537842</v>
      </c>
      <c r="CU58" s="38">
        <v>843977.6574074116</v>
      </c>
      <c r="CV58" s="38">
        <v>414241.2203549307</v>
      </c>
      <c r="CW58" s="38">
        <v>284449.36711082485</v>
      </c>
      <c r="CX58" s="86">
        <v>730970.1077691878</v>
      </c>
      <c r="CY58" s="85">
        <v>1234798.1996826564</v>
      </c>
      <c r="CZ58" s="38">
        <v>2241735.124667191</v>
      </c>
      <c r="DA58" s="38">
        <v>2892363.9429993127</v>
      </c>
      <c r="DB58" s="86">
        <v>4627862.733253397</v>
      </c>
      <c r="DC58" s="79"/>
      <c r="DD58" s="36"/>
      <c r="DE58" s="36"/>
      <c r="DF58" s="36"/>
      <c r="DG58" s="36"/>
      <c r="DH58" s="36"/>
      <c r="DI58" s="36"/>
      <c r="DJ58" s="36"/>
      <c r="DK58" s="75"/>
      <c r="DL58" s="79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75"/>
      <c r="EE58" s="89">
        <v>0</v>
      </c>
      <c r="EF58" s="36"/>
      <c r="EG58" s="89"/>
      <c r="EH58" s="89"/>
      <c r="EI58" s="89">
        <v>3535848.7105309535</v>
      </c>
      <c r="EJ58" s="98"/>
      <c r="EK58" s="89"/>
      <c r="EL58" s="89"/>
      <c r="EM58" s="97"/>
      <c r="EN58" s="97"/>
      <c r="EO58" s="89">
        <v>154477.7364477408</v>
      </c>
      <c r="EP58" s="63">
        <v>0</v>
      </c>
      <c r="EQ58" s="23">
        <f>SUM(G58:EP58)</f>
        <v>20452926</v>
      </c>
    </row>
    <row r="59" spans="1:147" ht="15" customHeight="1">
      <c r="A59" s="204"/>
      <c r="B59" s="221"/>
      <c r="C59" s="217"/>
      <c r="D59" s="150" t="s">
        <v>76</v>
      </c>
      <c r="E59" s="17">
        <v>25</v>
      </c>
      <c r="F59" s="18">
        <v>53</v>
      </c>
      <c r="G59" s="6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75">
        <v>0</v>
      </c>
      <c r="P59" s="79">
        <v>0</v>
      </c>
      <c r="Q59" s="36">
        <v>0</v>
      </c>
      <c r="R59" s="36">
        <v>0</v>
      </c>
      <c r="S59" s="36">
        <v>0</v>
      </c>
      <c r="T59" s="36">
        <v>446.39697923762145</v>
      </c>
      <c r="U59" s="36">
        <v>17706.29288016597</v>
      </c>
      <c r="V59" s="36">
        <v>0</v>
      </c>
      <c r="W59" s="36">
        <v>0</v>
      </c>
      <c r="X59" s="36">
        <v>0</v>
      </c>
      <c r="Y59" s="36">
        <v>0</v>
      </c>
      <c r="Z59" s="36">
        <v>34147.400671028845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75">
        <v>445824.6148568353</v>
      </c>
      <c r="AI59" s="82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80"/>
      <c r="AZ59" s="82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80"/>
      <c r="BU59" s="79"/>
      <c r="BV59" s="36"/>
      <c r="BW59" s="36"/>
      <c r="BX59" s="36"/>
      <c r="BY59" s="75"/>
      <c r="BZ59" s="79"/>
      <c r="CA59" s="36"/>
      <c r="CB59" s="36"/>
      <c r="CC59" s="75"/>
      <c r="CD59" s="79"/>
      <c r="CE59" s="36"/>
      <c r="CF59" s="36"/>
      <c r="CG59" s="36"/>
      <c r="CH59" s="36"/>
      <c r="CI59" s="75"/>
      <c r="CJ59" s="79"/>
      <c r="CK59" s="36"/>
      <c r="CL59" s="36"/>
      <c r="CM59" s="75"/>
      <c r="CN59" s="79"/>
      <c r="CO59" s="36"/>
      <c r="CP59" s="36"/>
      <c r="CQ59" s="36"/>
      <c r="CR59" s="75"/>
      <c r="CS59" s="85">
        <v>200007.4396741491</v>
      </c>
      <c r="CT59" s="38">
        <v>186139.81780945155</v>
      </c>
      <c r="CU59" s="38">
        <v>392707.6541771119</v>
      </c>
      <c r="CV59" s="38">
        <v>185006.6518500697</v>
      </c>
      <c r="CW59" s="38">
        <v>122138.26569638631</v>
      </c>
      <c r="CX59" s="86">
        <v>520564.22148128634</v>
      </c>
      <c r="CY59" s="85">
        <v>769979.8983437502</v>
      </c>
      <c r="CZ59" s="38">
        <v>1279105.004857727</v>
      </c>
      <c r="DA59" s="38">
        <v>1338869.626789057</v>
      </c>
      <c r="DB59" s="86">
        <v>1714646.9391227346</v>
      </c>
      <c r="DC59" s="79"/>
      <c r="DD59" s="36"/>
      <c r="DE59" s="36"/>
      <c r="DF59" s="36"/>
      <c r="DG59" s="36"/>
      <c r="DH59" s="36"/>
      <c r="DI59" s="36"/>
      <c r="DJ59" s="36"/>
      <c r="DK59" s="75"/>
      <c r="DL59" s="79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75"/>
      <c r="EE59" s="89">
        <v>0</v>
      </c>
      <c r="EF59" s="36"/>
      <c r="EG59" s="89"/>
      <c r="EH59" s="89"/>
      <c r="EI59" s="89">
        <v>1320882.305118255</v>
      </c>
      <c r="EJ59" s="98"/>
      <c r="EK59" s="89"/>
      <c r="EL59" s="89"/>
      <c r="EM59" s="97"/>
      <c r="EN59" s="97"/>
      <c r="EO59" s="89">
        <v>109329.46969275363</v>
      </c>
      <c r="EP59" s="63">
        <v>0</v>
      </c>
      <c r="EQ59" s="23">
        <f>SUM(G59:EP59)</f>
        <v>8637502</v>
      </c>
    </row>
    <row r="60" spans="1:147" ht="15" customHeight="1">
      <c r="A60" s="204"/>
      <c r="B60" s="221"/>
      <c r="C60" s="217"/>
      <c r="D60" s="150" t="s">
        <v>77</v>
      </c>
      <c r="E60" s="17">
        <v>26</v>
      </c>
      <c r="F60" s="18">
        <v>54</v>
      </c>
      <c r="G60" s="6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75">
        <v>0</v>
      </c>
      <c r="P60" s="79">
        <v>0</v>
      </c>
      <c r="Q60" s="36">
        <v>0</v>
      </c>
      <c r="R60" s="36">
        <v>0</v>
      </c>
      <c r="S60" s="36">
        <v>60757.735441483055</v>
      </c>
      <c r="T60" s="36">
        <v>6066.701308098277</v>
      </c>
      <c r="U60" s="36">
        <v>0</v>
      </c>
      <c r="V60" s="36">
        <v>1113836.7716625128</v>
      </c>
      <c r="W60" s="36">
        <v>0</v>
      </c>
      <c r="X60" s="36">
        <v>0</v>
      </c>
      <c r="Y60" s="36">
        <v>0</v>
      </c>
      <c r="Z60" s="36">
        <v>95207.24832130897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20409.161434332702</v>
      </c>
      <c r="AH60" s="75">
        <v>866098.4821434264</v>
      </c>
      <c r="AI60" s="82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80"/>
      <c r="AZ60" s="82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80"/>
      <c r="BU60" s="79"/>
      <c r="BV60" s="36"/>
      <c r="BW60" s="36"/>
      <c r="BX60" s="36"/>
      <c r="BY60" s="75"/>
      <c r="BZ60" s="79"/>
      <c r="CA60" s="36"/>
      <c r="CB60" s="36"/>
      <c r="CC60" s="75"/>
      <c r="CD60" s="79"/>
      <c r="CE60" s="36"/>
      <c r="CF60" s="36"/>
      <c r="CG60" s="36"/>
      <c r="CH60" s="36"/>
      <c r="CI60" s="75"/>
      <c r="CJ60" s="79"/>
      <c r="CK60" s="36"/>
      <c r="CL60" s="36"/>
      <c r="CM60" s="75"/>
      <c r="CN60" s="79"/>
      <c r="CO60" s="36"/>
      <c r="CP60" s="36"/>
      <c r="CQ60" s="36"/>
      <c r="CR60" s="75"/>
      <c r="CS60" s="85">
        <v>204497.41735029616</v>
      </c>
      <c r="CT60" s="38">
        <v>182437.60821459806</v>
      </c>
      <c r="CU60" s="38">
        <v>415316.9148827562</v>
      </c>
      <c r="CV60" s="38">
        <v>245482.724721708</v>
      </c>
      <c r="CW60" s="38">
        <v>159173.594182881</v>
      </c>
      <c r="CX60" s="86">
        <v>459728.925761428</v>
      </c>
      <c r="CY60" s="85">
        <v>601446.8777573422</v>
      </c>
      <c r="CZ60" s="38">
        <v>1271916.1067745753</v>
      </c>
      <c r="DA60" s="38">
        <v>1563464.3544581912</v>
      </c>
      <c r="DB60" s="86">
        <v>2107895.764370408</v>
      </c>
      <c r="DC60" s="79"/>
      <c r="DD60" s="36"/>
      <c r="DE60" s="36"/>
      <c r="DF60" s="36"/>
      <c r="DG60" s="36"/>
      <c r="DH60" s="36"/>
      <c r="DI60" s="36"/>
      <c r="DJ60" s="36"/>
      <c r="DK60" s="75"/>
      <c r="DL60" s="79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75"/>
      <c r="EE60" s="89">
        <v>0</v>
      </c>
      <c r="EF60" s="36"/>
      <c r="EG60" s="89"/>
      <c r="EH60" s="89"/>
      <c r="EI60" s="89">
        <v>913486.7573874407</v>
      </c>
      <c r="EJ60" s="98"/>
      <c r="EK60" s="89"/>
      <c r="EL60" s="89"/>
      <c r="EM60" s="97"/>
      <c r="EN60" s="97"/>
      <c r="EO60" s="89">
        <v>87014.21692610625</v>
      </c>
      <c r="EP60" s="63">
        <v>0</v>
      </c>
      <c r="EQ60" s="23">
        <f>SUM(G60:EP60)</f>
        <v>10374237.363098893</v>
      </c>
    </row>
    <row r="61" spans="1:147" ht="15" customHeight="1">
      <c r="A61" s="204"/>
      <c r="B61" s="221"/>
      <c r="C61" s="217"/>
      <c r="D61" s="150" t="s">
        <v>78</v>
      </c>
      <c r="E61" s="17">
        <v>27</v>
      </c>
      <c r="F61" s="18">
        <v>55</v>
      </c>
      <c r="G61" s="6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75">
        <v>0</v>
      </c>
      <c r="P61" s="79">
        <v>0</v>
      </c>
      <c r="Q61" s="36">
        <v>0</v>
      </c>
      <c r="R61" s="36">
        <v>0</v>
      </c>
      <c r="S61" s="36">
        <v>47002.9435694331</v>
      </c>
      <c r="T61" s="36">
        <v>674.0779231220308</v>
      </c>
      <c r="U61" s="36">
        <v>0</v>
      </c>
      <c r="V61" s="36">
        <v>0</v>
      </c>
      <c r="W61" s="36">
        <v>1113836.7716625128</v>
      </c>
      <c r="X61" s="36">
        <v>0</v>
      </c>
      <c r="Y61" s="36">
        <v>0</v>
      </c>
      <c r="Z61" s="36">
        <v>95207.24832130897</v>
      </c>
      <c r="AA61" s="36">
        <v>0</v>
      </c>
      <c r="AB61" s="36">
        <v>0</v>
      </c>
      <c r="AC61" s="36">
        <v>0</v>
      </c>
      <c r="AD61" s="36">
        <v>0</v>
      </c>
      <c r="AE61" s="36">
        <v>3267.2221639506934</v>
      </c>
      <c r="AF61" s="36">
        <v>0</v>
      </c>
      <c r="AG61" s="36">
        <v>432451.19488269754</v>
      </c>
      <c r="AH61" s="75">
        <v>857119.6002717887</v>
      </c>
      <c r="AI61" s="82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80"/>
      <c r="AZ61" s="82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80"/>
      <c r="BU61" s="79"/>
      <c r="BV61" s="36"/>
      <c r="BW61" s="36"/>
      <c r="BX61" s="36"/>
      <c r="BY61" s="75"/>
      <c r="BZ61" s="79"/>
      <c r="CA61" s="36"/>
      <c r="CB61" s="36"/>
      <c r="CC61" s="75"/>
      <c r="CD61" s="79"/>
      <c r="CE61" s="36"/>
      <c r="CF61" s="36"/>
      <c r="CG61" s="36"/>
      <c r="CH61" s="36"/>
      <c r="CI61" s="75"/>
      <c r="CJ61" s="79"/>
      <c r="CK61" s="36"/>
      <c r="CL61" s="36"/>
      <c r="CM61" s="75"/>
      <c r="CN61" s="79"/>
      <c r="CO61" s="36"/>
      <c r="CP61" s="36"/>
      <c r="CQ61" s="36"/>
      <c r="CR61" s="75"/>
      <c r="CS61" s="85">
        <v>372254.8926831356</v>
      </c>
      <c r="CT61" s="38">
        <v>300248.362237544</v>
      </c>
      <c r="CU61" s="38">
        <v>588278.710692726</v>
      </c>
      <c r="CV61" s="38">
        <v>275299.33234049</v>
      </c>
      <c r="CW61" s="38">
        <v>300845.9587499983</v>
      </c>
      <c r="CX61" s="86">
        <v>382480.8383011386</v>
      </c>
      <c r="CY61" s="85">
        <v>636648.0443195502</v>
      </c>
      <c r="CZ61" s="38">
        <v>902863.8692096099</v>
      </c>
      <c r="DA61" s="38">
        <v>1317764.8807081592</v>
      </c>
      <c r="DB61" s="86">
        <v>2134027.220430293</v>
      </c>
      <c r="DC61" s="79"/>
      <c r="DD61" s="36"/>
      <c r="DE61" s="36"/>
      <c r="DF61" s="36"/>
      <c r="DG61" s="36"/>
      <c r="DH61" s="36"/>
      <c r="DI61" s="36"/>
      <c r="DJ61" s="36"/>
      <c r="DK61" s="75"/>
      <c r="DL61" s="79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75"/>
      <c r="EE61" s="89">
        <v>0</v>
      </c>
      <c r="EF61" s="36"/>
      <c r="EG61" s="89"/>
      <c r="EH61" s="89"/>
      <c r="EI61" s="89">
        <v>589761.4904347118</v>
      </c>
      <c r="EJ61" s="98"/>
      <c r="EK61" s="89"/>
      <c r="EL61" s="89"/>
      <c r="EM61" s="97"/>
      <c r="EN61" s="97"/>
      <c r="EO61" s="89">
        <v>-160609.02200106205</v>
      </c>
      <c r="EP61" s="63">
        <v>0</v>
      </c>
      <c r="EQ61" s="23">
        <f>SUM(G61:EP61)</f>
        <v>10189423.636901109</v>
      </c>
    </row>
    <row r="62" spans="1:147" ht="15" customHeight="1">
      <c r="A62" s="204"/>
      <c r="B62" s="221"/>
      <c r="C62" s="217"/>
      <c r="D62" s="150" t="s">
        <v>79</v>
      </c>
      <c r="E62" s="17">
        <v>28</v>
      </c>
      <c r="F62" s="18">
        <v>56</v>
      </c>
      <c r="G62" s="6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75">
        <v>0</v>
      </c>
      <c r="P62" s="79">
        <v>0</v>
      </c>
      <c r="Q62" s="36">
        <v>0</v>
      </c>
      <c r="R62" s="36">
        <v>0</v>
      </c>
      <c r="S62" s="36">
        <v>0</v>
      </c>
      <c r="T62" s="36">
        <v>11737.126536238351</v>
      </c>
      <c r="U62" s="36">
        <v>0</v>
      </c>
      <c r="V62" s="36">
        <v>0</v>
      </c>
      <c r="W62" s="36">
        <v>0</v>
      </c>
      <c r="X62" s="36">
        <v>1516612.5798665334</v>
      </c>
      <c r="Y62" s="36">
        <v>43622.577366136116</v>
      </c>
      <c r="Z62" s="36">
        <v>72258.63006534238</v>
      </c>
      <c r="AA62" s="36">
        <v>67773.06202247198</v>
      </c>
      <c r="AB62" s="36">
        <v>0</v>
      </c>
      <c r="AC62" s="36">
        <v>0</v>
      </c>
      <c r="AD62" s="36">
        <v>0</v>
      </c>
      <c r="AE62" s="36">
        <v>3901.4380563037657</v>
      </c>
      <c r="AF62" s="36">
        <v>0</v>
      </c>
      <c r="AG62" s="36">
        <v>13006.832569217893</v>
      </c>
      <c r="AH62" s="75">
        <v>1023906.8814985496</v>
      </c>
      <c r="AI62" s="82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80"/>
      <c r="AZ62" s="82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80"/>
      <c r="BU62" s="79"/>
      <c r="BV62" s="36"/>
      <c r="BW62" s="36"/>
      <c r="BX62" s="36"/>
      <c r="BY62" s="75"/>
      <c r="BZ62" s="79"/>
      <c r="CA62" s="36"/>
      <c r="CB62" s="36"/>
      <c r="CC62" s="75"/>
      <c r="CD62" s="79"/>
      <c r="CE62" s="36"/>
      <c r="CF62" s="36"/>
      <c r="CG62" s="36"/>
      <c r="CH62" s="36"/>
      <c r="CI62" s="75"/>
      <c r="CJ62" s="79"/>
      <c r="CK62" s="36"/>
      <c r="CL62" s="36"/>
      <c r="CM62" s="75"/>
      <c r="CN62" s="79"/>
      <c r="CO62" s="36"/>
      <c r="CP62" s="36"/>
      <c r="CQ62" s="36"/>
      <c r="CR62" s="75"/>
      <c r="CS62" s="85">
        <v>171341.52622149696</v>
      </c>
      <c r="CT62" s="38">
        <v>208388.87451500143</v>
      </c>
      <c r="CU62" s="38">
        <v>476071.97433760576</v>
      </c>
      <c r="CV62" s="38">
        <v>332162.1105104336</v>
      </c>
      <c r="CW62" s="38">
        <v>220252.50425212685</v>
      </c>
      <c r="CX62" s="86">
        <v>518641.4227682787</v>
      </c>
      <c r="CY62" s="85">
        <v>696425.1295203958</v>
      </c>
      <c r="CZ62" s="38">
        <v>1361846.0560976325</v>
      </c>
      <c r="DA62" s="38">
        <v>1866086.3965663202</v>
      </c>
      <c r="DB62" s="86">
        <v>2788531.7957882723</v>
      </c>
      <c r="DC62" s="79"/>
      <c r="DD62" s="36"/>
      <c r="DE62" s="36"/>
      <c r="DF62" s="36"/>
      <c r="DG62" s="36"/>
      <c r="DH62" s="36"/>
      <c r="DI62" s="36"/>
      <c r="DJ62" s="36"/>
      <c r="DK62" s="75"/>
      <c r="DL62" s="79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75"/>
      <c r="EE62" s="89">
        <v>0</v>
      </c>
      <c r="EF62" s="36"/>
      <c r="EG62" s="89"/>
      <c r="EH62" s="89"/>
      <c r="EI62" s="89">
        <v>10670.966851476373</v>
      </c>
      <c r="EJ62" s="98"/>
      <c r="EK62" s="89"/>
      <c r="EL62" s="89"/>
      <c r="EM62" s="97"/>
      <c r="EN62" s="97"/>
      <c r="EO62" s="89">
        <v>-39998.88540983526</v>
      </c>
      <c r="EP62" s="63">
        <v>0</v>
      </c>
      <c r="EQ62" s="23">
        <f>SUM(G62:EP62)</f>
        <v>11363239</v>
      </c>
    </row>
    <row r="63" spans="1:147" ht="15" customHeight="1">
      <c r="A63" s="204"/>
      <c r="B63" s="221"/>
      <c r="C63" s="217"/>
      <c r="D63" s="150" t="s">
        <v>50</v>
      </c>
      <c r="E63" s="17">
        <v>29</v>
      </c>
      <c r="F63" s="18">
        <v>57</v>
      </c>
      <c r="G63" s="66">
        <v>14638.409308551198</v>
      </c>
      <c r="H63" s="36">
        <v>10346.690141610483</v>
      </c>
      <c r="I63" s="36">
        <v>6761.0403448808065</v>
      </c>
      <c r="J63" s="36">
        <v>10305.25236932342</v>
      </c>
      <c r="K63" s="36">
        <v>72051.18104560902</v>
      </c>
      <c r="L63" s="36">
        <v>1195894.3914431252</v>
      </c>
      <c r="M63" s="36">
        <v>2080152.5761584798</v>
      </c>
      <c r="N63" s="36">
        <v>805188.1053367082</v>
      </c>
      <c r="O63" s="75">
        <v>6860.552419148186</v>
      </c>
      <c r="P63" s="79">
        <v>0</v>
      </c>
      <c r="Q63" s="36">
        <v>0</v>
      </c>
      <c r="R63" s="36">
        <v>0</v>
      </c>
      <c r="S63" s="36">
        <v>0</v>
      </c>
      <c r="T63" s="36">
        <v>0</v>
      </c>
      <c r="U63" s="36">
        <v>43243.59810682747</v>
      </c>
      <c r="V63" s="36">
        <v>39777.712834304155</v>
      </c>
      <c r="W63" s="36">
        <v>50068.156270434265</v>
      </c>
      <c r="X63" s="36">
        <v>0</v>
      </c>
      <c r="Y63" s="36">
        <v>302822.2962748313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4581.323061354469</v>
      </c>
      <c r="AG63" s="36">
        <v>6123.564889865382</v>
      </c>
      <c r="AH63" s="75">
        <v>0</v>
      </c>
      <c r="AI63" s="82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80"/>
      <c r="AZ63" s="82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80"/>
      <c r="BU63" s="79"/>
      <c r="BV63" s="36"/>
      <c r="BW63" s="36"/>
      <c r="BX63" s="36"/>
      <c r="BY63" s="75"/>
      <c r="BZ63" s="79"/>
      <c r="CA63" s="36"/>
      <c r="CB63" s="36"/>
      <c r="CC63" s="75"/>
      <c r="CD63" s="79"/>
      <c r="CE63" s="36"/>
      <c r="CF63" s="36"/>
      <c r="CG63" s="36"/>
      <c r="CH63" s="36"/>
      <c r="CI63" s="75"/>
      <c r="CJ63" s="79"/>
      <c r="CK63" s="36"/>
      <c r="CL63" s="36"/>
      <c r="CM63" s="75"/>
      <c r="CN63" s="79"/>
      <c r="CO63" s="36"/>
      <c r="CP63" s="36"/>
      <c r="CQ63" s="36"/>
      <c r="CR63" s="75"/>
      <c r="CS63" s="85">
        <v>5008.452507869006</v>
      </c>
      <c r="CT63" s="38">
        <v>5127.912514558613</v>
      </c>
      <c r="CU63" s="38">
        <v>14416.194551887264</v>
      </c>
      <c r="CV63" s="38">
        <v>43069.79759722993</v>
      </c>
      <c r="CW63" s="38">
        <v>25919.228088889377</v>
      </c>
      <c r="CX63" s="86">
        <v>26268.366902070047</v>
      </c>
      <c r="CY63" s="85">
        <v>49940.36634430626</v>
      </c>
      <c r="CZ63" s="38">
        <v>135235.6016236883</v>
      </c>
      <c r="DA63" s="38">
        <v>272525.0707283696</v>
      </c>
      <c r="DB63" s="86">
        <v>1183384.2425003345</v>
      </c>
      <c r="DC63" s="79"/>
      <c r="DD63" s="36"/>
      <c r="DE63" s="36"/>
      <c r="DF63" s="36"/>
      <c r="DG63" s="36"/>
      <c r="DH63" s="36"/>
      <c r="DI63" s="36"/>
      <c r="DJ63" s="36"/>
      <c r="DK63" s="75"/>
      <c r="DL63" s="79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75"/>
      <c r="EE63" s="89">
        <v>0</v>
      </c>
      <c r="EF63" s="36"/>
      <c r="EG63" s="89"/>
      <c r="EH63" s="89"/>
      <c r="EI63" s="89">
        <v>734878.6090834793</v>
      </c>
      <c r="EJ63" s="98"/>
      <c r="EK63" s="89"/>
      <c r="EL63" s="89"/>
      <c r="EM63" s="97"/>
      <c r="EN63" s="97"/>
      <c r="EO63" s="89">
        <v>760946.0362540993</v>
      </c>
      <c r="EP63" s="63">
        <v>0</v>
      </c>
      <c r="EQ63" s="23">
        <f>SUM(G63:EP63)</f>
        <v>7905534.728701835</v>
      </c>
    </row>
    <row r="64" spans="1:147" ht="15" customHeight="1">
      <c r="A64" s="204"/>
      <c r="B64" s="221"/>
      <c r="C64" s="217"/>
      <c r="D64" s="150" t="s">
        <v>51</v>
      </c>
      <c r="E64" s="17">
        <v>30</v>
      </c>
      <c r="F64" s="18">
        <v>58</v>
      </c>
      <c r="G64" s="6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2533.1715323358426</v>
      </c>
      <c r="M64" s="36">
        <v>7292.417333122077</v>
      </c>
      <c r="N64" s="36">
        <v>1333.5393549595497</v>
      </c>
      <c r="O64" s="75">
        <v>0</v>
      </c>
      <c r="P64" s="79">
        <v>1046.6402385201259</v>
      </c>
      <c r="Q64" s="36">
        <v>2356.903193562328</v>
      </c>
      <c r="R64" s="36">
        <v>2604.361358925699</v>
      </c>
      <c r="S64" s="36">
        <v>3727.4041095419075</v>
      </c>
      <c r="T64" s="36">
        <v>25482.092213948883</v>
      </c>
      <c r="U64" s="36">
        <v>0</v>
      </c>
      <c r="V64" s="36">
        <v>0</v>
      </c>
      <c r="W64" s="36">
        <v>0</v>
      </c>
      <c r="X64" s="36">
        <v>18655.56484676198</v>
      </c>
      <c r="Y64" s="36">
        <v>0</v>
      </c>
      <c r="Z64" s="36">
        <v>447674.3876412557</v>
      </c>
      <c r="AA64" s="36">
        <v>0</v>
      </c>
      <c r="AB64" s="36">
        <v>7125.461467912351</v>
      </c>
      <c r="AC64" s="36">
        <v>625.1369703653335</v>
      </c>
      <c r="AD64" s="36">
        <v>1957.9225888414217</v>
      </c>
      <c r="AE64" s="36">
        <v>6226.047468984623</v>
      </c>
      <c r="AF64" s="36">
        <v>9475.395043838473</v>
      </c>
      <c r="AG64" s="36">
        <v>90317.0581140358</v>
      </c>
      <c r="AH64" s="75">
        <v>1454653.3898159952</v>
      </c>
      <c r="AI64" s="82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80"/>
      <c r="AZ64" s="82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80"/>
      <c r="BU64" s="79"/>
      <c r="BV64" s="36"/>
      <c r="BW64" s="36"/>
      <c r="BX64" s="36"/>
      <c r="BY64" s="75"/>
      <c r="BZ64" s="79"/>
      <c r="CA64" s="36"/>
      <c r="CB64" s="36"/>
      <c r="CC64" s="75"/>
      <c r="CD64" s="79"/>
      <c r="CE64" s="36"/>
      <c r="CF64" s="36"/>
      <c r="CG64" s="36"/>
      <c r="CH64" s="36"/>
      <c r="CI64" s="75"/>
      <c r="CJ64" s="79"/>
      <c r="CK64" s="36"/>
      <c r="CL64" s="36"/>
      <c r="CM64" s="75"/>
      <c r="CN64" s="79"/>
      <c r="CO64" s="36"/>
      <c r="CP64" s="36"/>
      <c r="CQ64" s="36"/>
      <c r="CR64" s="75"/>
      <c r="CS64" s="85">
        <v>249120.04482034082</v>
      </c>
      <c r="CT64" s="38">
        <v>258898.84409688285</v>
      </c>
      <c r="CU64" s="38">
        <v>563367.934084017</v>
      </c>
      <c r="CV64" s="38">
        <v>475449.30811868055</v>
      </c>
      <c r="CW64" s="38">
        <v>236424.27707662128</v>
      </c>
      <c r="CX64" s="86">
        <v>689163.3778662754</v>
      </c>
      <c r="CY64" s="85">
        <v>1225518.4333132864</v>
      </c>
      <c r="CZ64" s="38">
        <v>2490152.117072994</v>
      </c>
      <c r="DA64" s="38">
        <v>3010687.886457393</v>
      </c>
      <c r="DB64" s="86">
        <v>4216486.576990191</v>
      </c>
      <c r="DC64" s="79"/>
      <c r="DD64" s="36"/>
      <c r="DE64" s="36"/>
      <c r="DF64" s="36"/>
      <c r="DG64" s="36"/>
      <c r="DH64" s="36"/>
      <c r="DI64" s="36"/>
      <c r="DJ64" s="36"/>
      <c r="DK64" s="75"/>
      <c r="DL64" s="79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75"/>
      <c r="EE64" s="89">
        <v>0</v>
      </c>
      <c r="EF64" s="36"/>
      <c r="EG64" s="89"/>
      <c r="EH64" s="89"/>
      <c r="EI64" s="89">
        <v>994937.9573652464</v>
      </c>
      <c r="EJ64" s="98"/>
      <c r="EK64" s="89"/>
      <c r="EL64" s="89"/>
      <c r="EM64" s="97"/>
      <c r="EN64" s="97"/>
      <c r="EO64" s="89">
        <v>-775925.3792566694</v>
      </c>
      <c r="EP64" s="63">
        <v>0</v>
      </c>
      <c r="EQ64" s="23">
        <f>SUM(G64:EP64)</f>
        <v>15717368.271298166</v>
      </c>
    </row>
    <row r="65" spans="1:147" ht="15" customHeight="1">
      <c r="A65" s="204"/>
      <c r="B65" s="221"/>
      <c r="C65" s="217"/>
      <c r="D65" s="150" t="s">
        <v>52</v>
      </c>
      <c r="E65" s="17">
        <v>31</v>
      </c>
      <c r="F65" s="18">
        <v>59</v>
      </c>
      <c r="G65" s="6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75">
        <v>0</v>
      </c>
      <c r="P65" s="79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804910.1260149169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871.3498448816205</v>
      </c>
      <c r="AH65" s="75">
        <v>4459057.344352173</v>
      </c>
      <c r="AI65" s="82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80"/>
      <c r="AZ65" s="82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80"/>
      <c r="BU65" s="79"/>
      <c r="BV65" s="36"/>
      <c r="BW65" s="36"/>
      <c r="BX65" s="36"/>
      <c r="BY65" s="75"/>
      <c r="BZ65" s="79"/>
      <c r="CA65" s="36"/>
      <c r="CB65" s="36"/>
      <c r="CC65" s="75"/>
      <c r="CD65" s="79"/>
      <c r="CE65" s="36"/>
      <c r="CF65" s="36"/>
      <c r="CG65" s="36"/>
      <c r="CH65" s="36"/>
      <c r="CI65" s="75"/>
      <c r="CJ65" s="79"/>
      <c r="CK65" s="36"/>
      <c r="CL65" s="36"/>
      <c r="CM65" s="75"/>
      <c r="CN65" s="79"/>
      <c r="CO65" s="36"/>
      <c r="CP65" s="36"/>
      <c r="CQ65" s="36"/>
      <c r="CR65" s="75"/>
      <c r="CS65" s="85">
        <v>134998.69027427598</v>
      </c>
      <c r="CT65" s="38">
        <v>127214.92236410579</v>
      </c>
      <c r="CU65" s="38">
        <v>296895.48060180846</v>
      </c>
      <c r="CV65" s="38">
        <v>212772.63721796</v>
      </c>
      <c r="CW65" s="38">
        <v>143973.1251294274</v>
      </c>
      <c r="CX65" s="86">
        <v>361214.56337436533</v>
      </c>
      <c r="CY65" s="85">
        <v>485271.5877035174</v>
      </c>
      <c r="CZ65" s="38">
        <v>1111943.6030569756</v>
      </c>
      <c r="DA65" s="38">
        <v>1569078.2038231387</v>
      </c>
      <c r="DB65" s="86">
        <v>2463730.715835914</v>
      </c>
      <c r="DC65" s="79"/>
      <c r="DD65" s="36"/>
      <c r="DE65" s="36"/>
      <c r="DF65" s="36"/>
      <c r="DG65" s="36"/>
      <c r="DH65" s="36"/>
      <c r="DI65" s="36"/>
      <c r="DJ65" s="36"/>
      <c r="DK65" s="75"/>
      <c r="DL65" s="79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75"/>
      <c r="EE65" s="89">
        <v>0</v>
      </c>
      <c r="EF65" s="36"/>
      <c r="EG65" s="89"/>
      <c r="EH65" s="89"/>
      <c r="EI65" s="89">
        <v>196988.61664167605</v>
      </c>
      <c r="EJ65" s="98"/>
      <c r="EK65" s="89"/>
      <c r="EL65" s="89"/>
      <c r="EM65" s="97"/>
      <c r="EN65" s="97"/>
      <c r="EO65" s="89">
        <v>-94344.96623513661</v>
      </c>
      <c r="EP65" s="63">
        <v>0</v>
      </c>
      <c r="EQ65" s="23">
        <f>SUM(G65:EP65)</f>
        <v>12274576</v>
      </c>
    </row>
    <row r="66" spans="1:147" ht="15" customHeight="1">
      <c r="A66" s="204"/>
      <c r="B66" s="221"/>
      <c r="C66" s="217"/>
      <c r="D66" s="150" t="s">
        <v>53</v>
      </c>
      <c r="E66" s="17">
        <v>32</v>
      </c>
      <c r="F66" s="18">
        <v>60</v>
      </c>
      <c r="G66" s="66">
        <v>0</v>
      </c>
      <c r="H66" s="36">
        <v>575.265856319392</v>
      </c>
      <c r="I66" s="36">
        <v>375.90723317074446</v>
      </c>
      <c r="J66" s="36">
        <v>0</v>
      </c>
      <c r="K66" s="36">
        <v>2949.556663786176</v>
      </c>
      <c r="L66" s="36">
        <v>0</v>
      </c>
      <c r="M66" s="36">
        <v>0</v>
      </c>
      <c r="N66" s="36">
        <v>0</v>
      </c>
      <c r="O66" s="75">
        <v>0</v>
      </c>
      <c r="P66" s="79">
        <v>0</v>
      </c>
      <c r="Q66" s="36">
        <v>0</v>
      </c>
      <c r="R66" s="36">
        <v>0</v>
      </c>
      <c r="S66" s="36">
        <v>223088.06771602877</v>
      </c>
      <c r="T66" s="36">
        <v>5889.196720223075</v>
      </c>
      <c r="U66" s="36">
        <v>0</v>
      </c>
      <c r="V66" s="36">
        <v>0</v>
      </c>
      <c r="W66" s="36">
        <v>0</v>
      </c>
      <c r="X66" s="36">
        <v>0</v>
      </c>
      <c r="Y66" s="36">
        <v>4192.710811042291</v>
      </c>
      <c r="Z66" s="36">
        <v>6558.415751556245</v>
      </c>
      <c r="AA66" s="36">
        <v>6170.559260566115</v>
      </c>
      <c r="AB66" s="36">
        <v>5161444.964393802</v>
      </c>
      <c r="AC66" s="36">
        <v>24.207833907766314</v>
      </c>
      <c r="AD66" s="36">
        <v>6714.09894806969</v>
      </c>
      <c r="AE66" s="36">
        <v>0</v>
      </c>
      <c r="AF66" s="36">
        <v>0</v>
      </c>
      <c r="AG66" s="36">
        <v>2506759.5080330605</v>
      </c>
      <c r="AH66" s="75">
        <v>722512.4797144837</v>
      </c>
      <c r="AI66" s="82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80"/>
      <c r="AZ66" s="82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80"/>
      <c r="BU66" s="79"/>
      <c r="BV66" s="36"/>
      <c r="BW66" s="36"/>
      <c r="BX66" s="36"/>
      <c r="BY66" s="75"/>
      <c r="BZ66" s="79"/>
      <c r="CA66" s="36"/>
      <c r="CB66" s="36"/>
      <c r="CC66" s="75"/>
      <c r="CD66" s="79"/>
      <c r="CE66" s="36"/>
      <c r="CF66" s="36"/>
      <c r="CG66" s="36"/>
      <c r="CH66" s="36"/>
      <c r="CI66" s="75"/>
      <c r="CJ66" s="79"/>
      <c r="CK66" s="36"/>
      <c r="CL66" s="36"/>
      <c r="CM66" s="75"/>
      <c r="CN66" s="79"/>
      <c r="CO66" s="36"/>
      <c r="CP66" s="36"/>
      <c r="CQ66" s="36"/>
      <c r="CR66" s="75"/>
      <c r="CS66" s="85">
        <v>2603.847099862178</v>
      </c>
      <c r="CT66" s="38">
        <v>3248.5236515469237</v>
      </c>
      <c r="CU66" s="38">
        <v>8649.019682126083</v>
      </c>
      <c r="CV66" s="38">
        <v>9672.019850557634</v>
      </c>
      <c r="CW66" s="38">
        <v>7488.652944078675</v>
      </c>
      <c r="CX66" s="86">
        <v>10016.727887869361</v>
      </c>
      <c r="CY66" s="85">
        <v>14772.598186956004</v>
      </c>
      <c r="CZ66" s="38">
        <v>37934.14699005076</v>
      </c>
      <c r="DA66" s="38">
        <v>65021.46812176771</v>
      </c>
      <c r="DB66" s="86">
        <v>156635.30583292863</v>
      </c>
      <c r="DC66" s="79"/>
      <c r="DD66" s="36"/>
      <c r="DE66" s="36"/>
      <c r="DF66" s="36"/>
      <c r="DG66" s="36"/>
      <c r="DH66" s="36"/>
      <c r="DI66" s="36"/>
      <c r="DJ66" s="36"/>
      <c r="DK66" s="75"/>
      <c r="DL66" s="79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75"/>
      <c r="EE66" s="89">
        <v>0</v>
      </c>
      <c r="EF66" s="36"/>
      <c r="EG66" s="89"/>
      <c r="EH66" s="89"/>
      <c r="EI66" s="89">
        <v>598453.7214316716</v>
      </c>
      <c r="EJ66" s="98"/>
      <c r="EK66" s="89"/>
      <c r="EL66" s="89"/>
      <c r="EM66" s="97"/>
      <c r="EN66" s="97"/>
      <c r="EO66" s="89">
        <v>142860.02938456833</v>
      </c>
      <c r="EP66" s="63">
        <v>0</v>
      </c>
      <c r="EQ66" s="23">
        <f>SUM(G66:EP66)</f>
        <v>9704611</v>
      </c>
    </row>
    <row r="67" spans="1:147" ht="15" customHeight="1">
      <c r="A67" s="204"/>
      <c r="B67" s="221"/>
      <c r="C67" s="217"/>
      <c r="D67" s="150" t="s">
        <v>80</v>
      </c>
      <c r="E67" s="17">
        <v>33</v>
      </c>
      <c r="F67" s="18">
        <v>61</v>
      </c>
      <c r="G67" s="6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75">
        <v>0</v>
      </c>
      <c r="P67" s="79">
        <v>0</v>
      </c>
      <c r="Q67" s="36">
        <v>164581.81443179699</v>
      </c>
      <c r="R67" s="36">
        <v>138792.57344735632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75839.25380828339</v>
      </c>
      <c r="AH67" s="75">
        <v>0</v>
      </c>
      <c r="AI67" s="82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80"/>
      <c r="AZ67" s="82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80"/>
      <c r="BU67" s="79"/>
      <c r="BV67" s="36"/>
      <c r="BW67" s="36"/>
      <c r="BX67" s="36"/>
      <c r="BY67" s="75"/>
      <c r="BZ67" s="79"/>
      <c r="CA67" s="36"/>
      <c r="CB67" s="36"/>
      <c r="CC67" s="75"/>
      <c r="CD67" s="79"/>
      <c r="CE67" s="36"/>
      <c r="CF67" s="36"/>
      <c r="CG67" s="36"/>
      <c r="CH67" s="36"/>
      <c r="CI67" s="75"/>
      <c r="CJ67" s="79"/>
      <c r="CK67" s="36"/>
      <c r="CL67" s="36"/>
      <c r="CM67" s="75"/>
      <c r="CN67" s="79"/>
      <c r="CO67" s="36"/>
      <c r="CP67" s="36"/>
      <c r="CQ67" s="36"/>
      <c r="CR67" s="75"/>
      <c r="CS67" s="85">
        <v>0</v>
      </c>
      <c r="CT67" s="38">
        <v>0</v>
      </c>
      <c r="CU67" s="38">
        <v>0</v>
      </c>
      <c r="CV67" s="38">
        <v>0</v>
      </c>
      <c r="CW67" s="38">
        <v>0</v>
      </c>
      <c r="CX67" s="86">
        <v>0</v>
      </c>
      <c r="CY67" s="85">
        <v>0</v>
      </c>
      <c r="CZ67" s="38">
        <v>0</v>
      </c>
      <c r="DA67" s="38">
        <v>0</v>
      </c>
      <c r="DB67" s="86">
        <v>0</v>
      </c>
      <c r="DC67" s="79"/>
      <c r="DD67" s="36"/>
      <c r="DE67" s="36"/>
      <c r="DF67" s="36"/>
      <c r="DG67" s="36"/>
      <c r="DH67" s="36"/>
      <c r="DI67" s="36"/>
      <c r="DJ67" s="36"/>
      <c r="DK67" s="75"/>
      <c r="DL67" s="79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75"/>
      <c r="EE67" s="89">
        <v>0</v>
      </c>
      <c r="EF67" s="36"/>
      <c r="EG67" s="89"/>
      <c r="EH67" s="89"/>
      <c r="EI67" s="89">
        <v>754841.0292693969</v>
      </c>
      <c r="EJ67" s="98"/>
      <c r="EK67" s="89"/>
      <c r="EL67" s="89"/>
      <c r="EM67" s="97"/>
      <c r="EN67" s="97"/>
      <c r="EO67" s="89">
        <v>858152.1079300427</v>
      </c>
      <c r="EP67" s="63">
        <v>0</v>
      </c>
      <c r="EQ67" s="23">
        <f>SUM(G67:EP67)</f>
        <v>1992206.7788868765</v>
      </c>
    </row>
    <row r="68" spans="1:147" ht="15" customHeight="1">
      <c r="A68" s="204"/>
      <c r="B68" s="221"/>
      <c r="C68" s="217"/>
      <c r="D68" s="150" t="s">
        <v>81</v>
      </c>
      <c r="E68" s="17">
        <v>34</v>
      </c>
      <c r="F68" s="18">
        <v>62</v>
      </c>
      <c r="G68" s="66">
        <v>607463.5831774849</v>
      </c>
      <c r="H68" s="36">
        <v>1337844.5800073368</v>
      </c>
      <c r="I68" s="36">
        <v>961443.7917704746</v>
      </c>
      <c r="J68" s="36">
        <v>313751.8835729421</v>
      </c>
      <c r="K68" s="36">
        <v>1433554.4321222515</v>
      </c>
      <c r="L68" s="36">
        <v>29028.905284653054</v>
      </c>
      <c r="M68" s="36">
        <v>263757.3654338084</v>
      </c>
      <c r="N68" s="36">
        <v>0</v>
      </c>
      <c r="O68" s="75">
        <v>871226.7133573587</v>
      </c>
      <c r="P68" s="79">
        <v>0</v>
      </c>
      <c r="Q68" s="36">
        <v>13411.98328582958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2429272.769762475</v>
      </c>
      <c r="AE68" s="36">
        <v>0</v>
      </c>
      <c r="AF68" s="36">
        <v>44504.69525574221</v>
      </c>
      <c r="AG68" s="36">
        <v>13938.211033475765</v>
      </c>
      <c r="AH68" s="75">
        <v>0</v>
      </c>
      <c r="AI68" s="82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80"/>
      <c r="AZ68" s="82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80"/>
      <c r="BU68" s="79"/>
      <c r="BV68" s="36"/>
      <c r="BW68" s="36"/>
      <c r="BX68" s="36"/>
      <c r="BY68" s="75"/>
      <c r="BZ68" s="79"/>
      <c r="CA68" s="36"/>
      <c r="CB68" s="36"/>
      <c r="CC68" s="75"/>
      <c r="CD68" s="79"/>
      <c r="CE68" s="36"/>
      <c r="CF68" s="36"/>
      <c r="CG68" s="36"/>
      <c r="CH68" s="36"/>
      <c r="CI68" s="75"/>
      <c r="CJ68" s="79"/>
      <c r="CK68" s="36"/>
      <c r="CL68" s="36"/>
      <c r="CM68" s="75"/>
      <c r="CN68" s="79"/>
      <c r="CO68" s="36"/>
      <c r="CP68" s="36"/>
      <c r="CQ68" s="36"/>
      <c r="CR68" s="75"/>
      <c r="CS68" s="85">
        <v>10.295364616503822</v>
      </c>
      <c r="CT68" s="38">
        <v>12.844354593548227</v>
      </c>
      <c r="CU68" s="38">
        <v>34.19740399024166</v>
      </c>
      <c r="CV68" s="38">
        <v>38.242249686943715</v>
      </c>
      <c r="CW68" s="38">
        <v>29.609423898133503</v>
      </c>
      <c r="CX68" s="86">
        <v>39.60519259190594</v>
      </c>
      <c r="CY68" s="85">
        <v>58.409452949777844</v>
      </c>
      <c r="CZ68" s="38">
        <v>149.98802145459896</v>
      </c>
      <c r="DA68" s="38">
        <v>257.08872162632406</v>
      </c>
      <c r="DB68" s="86">
        <v>619.3211519420416</v>
      </c>
      <c r="DC68" s="79"/>
      <c r="DD68" s="36"/>
      <c r="DE68" s="36"/>
      <c r="DF68" s="36"/>
      <c r="DG68" s="36"/>
      <c r="DH68" s="36"/>
      <c r="DI68" s="36"/>
      <c r="DJ68" s="36"/>
      <c r="DK68" s="75"/>
      <c r="DL68" s="79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75"/>
      <c r="EE68" s="89">
        <v>0</v>
      </c>
      <c r="EF68" s="36"/>
      <c r="EG68" s="89"/>
      <c r="EH68" s="89"/>
      <c r="EI68" s="89">
        <v>59683.494021585</v>
      </c>
      <c r="EJ68" s="98"/>
      <c r="EK68" s="89"/>
      <c r="EL68" s="89"/>
      <c r="EM68" s="97"/>
      <c r="EN68" s="97"/>
      <c r="EO68" s="89">
        <v>-218361.00942276683</v>
      </c>
      <c r="EP68" s="63">
        <v>0</v>
      </c>
      <c r="EQ68" s="23">
        <f>SUM(G68:EP68)</f>
        <v>8161771.000000001</v>
      </c>
    </row>
    <row r="69" spans="1:147" ht="15" customHeight="1">
      <c r="A69" s="204"/>
      <c r="B69" s="221"/>
      <c r="C69" s="217"/>
      <c r="D69" s="150" t="s">
        <v>82</v>
      </c>
      <c r="E69" s="17">
        <v>35</v>
      </c>
      <c r="F69" s="18">
        <v>63</v>
      </c>
      <c r="G69" s="66">
        <v>211374.99489560773</v>
      </c>
      <c r="H69" s="36">
        <v>651302.4714911474</v>
      </c>
      <c r="I69" s="36">
        <v>425593.3275476266</v>
      </c>
      <c r="J69" s="36">
        <v>203515.40399668337</v>
      </c>
      <c r="K69" s="36">
        <v>1129104.8465447105</v>
      </c>
      <c r="L69" s="36">
        <v>127100.97110623698</v>
      </c>
      <c r="M69" s="36">
        <v>907804.9124414301</v>
      </c>
      <c r="N69" s="36">
        <v>12432.104118265763</v>
      </c>
      <c r="O69" s="75">
        <v>636538.7985235801</v>
      </c>
      <c r="P69" s="79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40669.63581755139</v>
      </c>
      <c r="AG69" s="36">
        <v>0</v>
      </c>
      <c r="AH69" s="75">
        <v>0</v>
      </c>
      <c r="AI69" s="82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80"/>
      <c r="AZ69" s="82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80"/>
      <c r="BU69" s="79"/>
      <c r="BV69" s="36"/>
      <c r="BW69" s="36"/>
      <c r="BX69" s="36"/>
      <c r="BY69" s="75"/>
      <c r="BZ69" s="79"/>
      <c r="CA69" s="36"/>
      <c r="CB69" s="36"/>
      <c r="CC69" s="75"/>
      <c r="CD69" s="79"/>
      <c r="CE69" s="36"/>
      <c r="CF69" s="36"/>
      <c r="CG69" s="36"/>
      <c r="CH69" s="36"/>
      <c r="CI69" s="75"/>
      <c r="CJ69" s="79"/>
      <c r="CK69" s="36"/>
      <c r="CL69" s="36"/>
      <c r="CM69" s="75"/>
      <c r="CN69" s="79"/>
      <c r="CO69" s="36"/>
      <c r="CP69" s="36"/>
      <c r="CQ69" s="36"/>
      <c r="CR69" s="75"/>
      <c r="CS69" s="85">
        <v>5.377664796549926</v>
      </c>
      <c r="CT69" s="38">
        <v>6.709100270368553</v>
      </c>
      <c r="CU69" s="38">
        <v>17.862618996214767</v>
      </c>
      <c r="CV69" s="38">
        <v>19.975397428147346</v>
      </c>
      <c r="CW69" s="38">
        <v>15.466140586013452</v>
      </c>
      <c r="CX69" s="86">
        <v>20.687314912640655</v>
      </c>
      <c r="CY69" s="85">
        <v>30.509503122428132</v>
      </c>
      <c r="CZ69" s="38">
        <v>78.3445106536186</v>
      </c>
      <c r="DA69" s="38">
        <v>134.2873243812708</v>
      </c>
      <c r="DB69" s="86">
        <v>323.49525059253915</v>
      </c>
      <c r="DC69" s="79"/>
      <c r="DD69" s="36"/>
      <c r="DE69" s="36"/>
      <c r="DF69" s="36"/>
      <c r="DG69" s="36"/>
      <c r="DH69" s="36"/>
      <c r="DI69" s="36"/>
      <c r="DJ69" s="36"/>
      <c r="DK69" s="75"/>
      <c r="DL69" s="79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75"/>
      <c r="EE69" s="89">
        <v>0</v>
      </c>
      <c r="EF69" s="36"/>
      <c r="EG69" s="89"/>
      <c r="EH69" s="89"/>
      <c r="EI69" s="89">
        <v>31174.98376118406</v>
      </c>
      <c r="EJ69" s="98"/>
      <c r="EK69" s="89"/>
      <c r="EL69" s="89"/>
      <c r="EM69" s="97"/>
      <c r="EN69" s="97"/>
      <c r="EO69" s="89">
        <v>50435.99770737454</v>
      </c>
      <c r="EP69" s="63">
        <v>0</v>
      </c>
      <c r="EQ69" s="23">
        <f>SUM(G69:EP69)</f>
        <v>4427701.162777139</v>
      </c>
    </row>
    <row r="70" spans="1:147" ht="15" customHeight="1">
      <c r="A70" s="204"/>
      <c r="B70" s="221"/>
      <c r="C70" s="217"/>
      <c r="D70" s="150" t="s">
        <v>83</v>
      </c>
      <c r="E70" s="17">
        <v>36</v>
      </c>
      <c r="F70" s="18">
        <v>64</v>
      </c>
      <c r="G70" s="66">
        <v>16807.623904246077</v>
      </c>
      <c r="H70" s="36">
        <v>24771.098728854042</v>
      </c>
      <c r="I70" s="36">
        <v>16186.66410229808</v>
      </c>
      <c r="J70" s="36">
        <v>18726.83961660144</v>
      </c>
      <c r="K70" s="36">
        <v>127008.68393696418</v>
      </c>
      <c r="L70" s="36">
        <v>0</v>
      </c>
      <c r="M70" s="36">
        <v>64278.89911381297</v>
      </c>
      <c r="N70" s="36">
        <v>0</v>
      </c>
      <c r="O70" s="75">
        <v>60472.232549347646</v>
      </c>
      <c r="P70" s="79">
        <v>0</v>
      </c>
      <c r="Q70" s="36">
        <v>0</v>
      </c>
      <c r="R70" s="36">
        <v>0</v>
      </c>
      <c r="S70" s="36">
        <v>3156.9177812545377</v>
      </c>
      <c r="T70" s="36">
        <v>8778.197142813575</v>
      </c>
      <c r="U70" s="36">
        <v>0</v>
      </c>
      <c r="V70" s="36">
        <v>3860.333943057256</v>
      </c>
      <c r="W70" s="36">
        <v>5251.8524680347</v>
      </c>
      <c r="X70" s="36">
        <v>0</v>
      </c>
      <c r="Y70" s="36">
        <v>50380.79843390384</v>
      </c>
      <c r="Z70" s="36">
        <v>82189.5963612529</v>
      </c>
      <c r="AA70" s="36">
        <v>0</v>
      </c>
      <c r="AB70" s="36">
        <v>0</v>
      </c>
      <c r="AC70" s="36">
        <v>0</v>
      </c>
      <c r="AD70" s="36">
        <v>44582.2695820572</v>
      </c>
      <c r="AE70" s="36">
        <v>149704.0074624145</v>
      </c>
      <c r="AF70" s="36">
        <v>700447.7037874872</v>
      </c>
      <c r="AG70" s="36">
        <v>21503484.832425218</v>
      </c>
      <c r="AH70" s="75">
        <v>92397.2355295402</v>
      </c>
      <c r="AI70" s="82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80"/>
      <c r="AZ70" s="82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80"/>
      <c r="BU70" s="79"/>
      <c r="BV70" s="36"/>
      <c r="BW70" s="36"/>
      <c r="BX70" s="36"/>
      <c r="BY70" s="75"/>
      <c r="BZ70" s="79"/>
      <c r="CA70" s="36"/>
      <c r="CB70" s="36"/>
      <c r="CC70" s="75"/>
      <c r="CD70" s="79"/>
      <c r="CE70" s="36"/>
      <c r="CF70" s="36"/>
      <c r="CG70" s="36"/>
      <c r="CH70" s="36"/>
      <c r="CI70" s="75"/>
      <c r="CJ70" s="79"/>
      <c r="CK70" s="36"/>
      <c r="CL70" s="36"/>
      <c r="CM70" s="75"/>
      <c r="CN70" s="79"/>
      <c r="CO70" s="36"/>
      <c r="CP70" s="36"/>
      <c r="CQ70" s="36"/>
      <c r="CR70" s="75"/>
      <c r="CS70" s="85">
        <v>14145.560807702825</v>
      </c>
      <c r="CT70" s="38">
        <v>17647.806144473725</v>
      </c>
      <c r="CU70" s="38">
        <v>46986.335659651</v>
      </c>
      <c r="CV70" s="38">
        <v>52543.847500344214</v>
      </c>
      <c r="CW70" s="38">
        <v>40682.57141283552</v>
      </c>
      <c r="CX70" s="86">
        <v>54416.4952848301</v>
      </c>
      <c r="CY70" s="85">
        <v>80253.05554708159</v>
      </c>
      <c r="CZ70" s="38">
        <v>206079.60542863767</v>
      </c>
      <c r="DA70" s="38">
        <v>353233.15688208403</v>
      </c>
      <c r="DB70" s="86">
        <v>850931.0102771006</v>
      </c>
      <c r="DC70" s="79"/>
      <c r="DD70" s="36"/>
      <c r="DE70" s="36"/>
      <c r="DF70" s="36"/>
      <c r="DG70" s="36"/>
      <c r="DH70" s="36"/>
      <c r="DI70" s="36"/>
      <c r="DJ70" s="36"/>
      <c r="DK70" s="75"/>
      <c r="DL70" s="79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75"/>
      <c r="EE70" s="89">
        <v>0</v>
      </c>
      <c r="EF70" s="36"/>
      <c r="EG70" s="89"/>
      <c r="EH70" s="89"/>
      <c r="EI70" s="89">
        <v>4924195.56767523</v>
      </c>
      <c r="EJ70" s="98"/>
      <c r="EK70" s="89"/>
      <c r="EL70" s="89"/>
      <c r="EM70" s="97"/>
      <c r="EN70" s="97"/>
      <c r="EO70" s="89">
        <v>-475356.2976537807</v>
      </c>
      <c r="EP70" s="63">
        <v>0</v>
      </c>
      <c r="EQ70" s="23">
        <f>SUM(G70:EP70)</f>
        <v>29138244.501835342</v>
      </c>
    </row>
    <row r="71" spans="1:147" ht="15" customHeight="1">
      <c r="A71" s="204"/>
      <c r="B71" s="221"/>
      <c r="C71" s="217"/>
      <c r="D71" s="150" t="s">
        <v>84</v>
      </c>
      <c r="E71" s="17">
        <v>37</v>
      </c>
      <c r="F71" s="18">
        <v>65</v>
      </c>
      <c r="G71" s="66">
        <v>344439.1388496355</v>
      </c>
      <c r="H71" s="36">
        <v>663280.7967963024</v>
      </c>
      <c r="I71" s="36">
        <v>516824.0817493237</v>
      </c>
      <c r="J71" s="36">
        <v>260373.14026013447</v>
      </c>
      <c r="K71" s="36">
        <v>1472387.598209664</v>
      </c>
      <c r="L71" s="36">
        <v>703814.5911810496</v>
      </c>
      <c r="M71" s="36">
        <v>1072501.6417804132</v>
      </c>
      <c r="N71" s="36">
        <v>109875.63083910126</v>
      </c>
      <c r="O71" s="75">
        <v>813954.5948486006</v>
      </c>
      <c r="P71" s="79">
        <v>303542.14715019625</v>
      </c>
      <c r="Q71" s="36">
        <v>823050.1233388539</v>
      </c>
      <c r="R71" s="36">
        <v>1277286.324629269</v>
      </c>
      <c r="S71" s="36">
        <v>1093034.8239436208</v>
      </c>
      <c r="T71" s="36">
        <v>1982427.6235942375</v>
      </c>
      <c r="U71" s="36">
        <v>409316.9652500634</v>
      </c>
      <c r="V71" s="36">
        <v>374358.49103375943</v>
      </c>
      <c r="W71" s="36">
        <v>493030.75476539147</v>
      </c>
      <c r="X71" s="36">
        <v>594695.7221308645</v>
      </c>
      <c r="Y71" s="36">
        <v>968061.0662785922</v>
      </c>
      <c r="Z71" s="36">
        <v>1523497.4096811917</v>
      </c>
      <c r="AA71" s="36">
        <v>1792116.7337599103</v>
      </c>
      <c r="AB71" s="36">
        <v>5176380.0083111515</v>
      </c>
      <c r="AC71" s="36">
        <v>518927.49764064234</v>
      </c>
      <c r="AD71" s="36">
        <v>1642337.7361087545</v>
      </c>
      <c r="AE71" s="36">
        <v>6982609.954240741</v>
      </c>
      <c r="AF71" s="36">
        <v>4002565.9322165493</v>
      </c>
      <c r="AG71" s="36">
        <v>198795789.30918282</v>
      </c>
      <c r="AH71" s="75">
        <v>87464036.95995787</v>
      </c>
      <c r="AI71" s="82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80"/>
      <c r="AZ71" s="82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80"/>
      <c r="BU71" s="79"/>
      <c r="BV71" s="36"/>
      <c r="BW71" s="36"/>
      <c r="BX71" s="36"/>
      <c r="BY71" s="75"/>
      <c r="BZ71" s="79"/>
      <c r="CA71" s="36"/>
      <c r="CB71" s="36"/>
      <c r="CC71" s="75"/>
      <c r="CD71" s="79"/>
      <c r="CE71" s="36"/>
      <c r="CF71" s="36"/>
      <c r="CG71" s="36"/>
      <c r="CH71" s="36"/>
      <c r="CI71" s="75"/>
      <c r="CJ71" s="79"/>
      <c r="CK71" s="36"/>
      <c r="CL71" s="36"/>
      <c r="CM71" s="75"/>
      <c r="CN71" s="79"/>
      <c r="CO71" s="36"/>
      <c r="CP71" s="36"/>
      <c r="CQ71" s="36"/>
      <c r="CR71" s="75"/>
      <c r="CS71" s="85">
        <v>990290.4024757728</v>
      </c>
      <c r="CT71" s="38">
        <v>1235472.6183855978</v>
      </c>
      <c r="CU71" s="38">
        <v>3289379.465670956</v>
      </c>
      <c r="CV71" s="38">
        <v>3678445.0327630043</v>
      </c>
      <c r="CW71" s="38">
        <v>2848070.894172542</v>
      </c>
      <c r="CX71" s="86">
        <v>3809543.767794002</v>
      </c>
      <c r="CY71" s="85">
        <v>5618287.727012794</v>
      </c>
      <c r="CZ71" s="38">
        <v>14427045.924601663</v>
      </c>
      <c r="DA71" s="38">
        <v>24728846.728089053</v>
      </c>
      <c r="DB71" s="86">
        <v>59571255.18753266</v>
      </c>
      <c r="DC71" s="79"/>
      <c r="DD71" s="36"/>
      <c r="DE71" s="36"/>
      <c r="DF71" s="36"/>
      <c r="DG71" s="36"/>
      <c r="DH71" s="36"/>
      <c r="DI71" s="36"/>
      <c r="DJ71" s="36"/>
      <c r="DK71" s="75"/>
      <c r="DL71" s="79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75"/>
      <c r="EE71" s="89">
        <v>0</v>
      </c>
      <c r="EF71" s="36"/>
      <c r="EG71" s="89"/>
      <c r="EH71" s="89"/>
      <c r="EI71" s="89">
        <v>44672853.10072574</v>
      </c>
      <c r="EJ71" s="98"/>
      <c r="EK71" s="89"/>
      <c r="EL71" s="89"/>
      <c r="EM71" s="97"/>
      <c r="EN71" s="97"/>
      <c r="EO71" s="89">
        <v>155377539.41138354</v>
      </c>
      <c r="EP71" s="63">
        <v>0</v>
      </c>
      <c r="EQ71" s="23">
        <f>SUM(G71:EP71)</f>
        <v>642421547.058336</v>
      </c>
    </row>
    <row r="72" spans="1:147" ht="15" customHeight="1">
      <c r="A72" s="180"/>
      <c r="B72" s="222"/>
      <c r="C72" s="218"/>
      <c r="D72" s="150" t="s">
        <v>59</v>
      </c>
      <c r="E72" s="17">
        <v>38</v>
      </c>
      <c r="F72" s="18">
        <v>66</v>
      </c>
      <c r="G72" s="105">
        <v>475217.2190455488</v>
      </c>
      <c r="H72" s="19">
        <v>1052712.7233999488</v>
      </c>
      <c r="I72" s="19">
        <v>688532.3886095432</v>
      </c>
      <c r="J72" s="19">
        <v>373480.1979404215</v>
      </c>
      <c r="K72" s="19">
        <v>2208736.1850456707</v>
      </c>
      <c r="L72" s="19">
        <v>553349.2907265449</v>
      </c>
      <c r="M72" s="19">
        <v>1126729.5468515686</v>
      </c>
      <c r="N72" s="19">
        <v>195311.32872863495</v>
      </c>
      <c r="O72" s="106">
        <v>1199615.6996718415</v>
      </c>
      <c r="P72" s="107">
        <v>604932.9582048574</v>
      </c>
      <c r="Q72" s="19">
        <v>473116.9156985729</v>
      </c>
      <c r="R72" s="19">
        <v>882546.2554358082</v>
      </c>
      <c r="S72" s="19">
        <v>1846056.447551276</v>
      </c>
      <c r="T72" s="19">
        <v>3076100.747101824</v>
      </c>
      <c r="U72" s="19">
        <v>936632.8528928896</v>
      </c>
      <c r="V72" s="19">
        <v>919091.981191291</v>
      </c>
      <c r="W72" s="19">
        <v>1094195.169425268</v>
      </c>
      <c r="X72" s="19">
        <v>737865.0228718488</v>
      </c>
      <c r="Y72" s="19">
        <v>1136339.916691232</v>
      </c>
      <c r="Z72" s="19">
        <v>1848583.9972811232</v>
      </c>
      <c r="AA72" s="19">
        <v>1685645.854180798</v>
      </c>
      <c r="AB72" s="19">
        <v>2039334.5617458737</v>
      </c>
      <c r="AC72" s="19">
        <v>168281.9626180525</v>
      </c>
      <c r="AD72" s="19">
        <v>580854.2526635806</v>
      </c>
      <c r="AE72" s="19">
        <v>1696477.5822174975</v>
      </c>
      <c r="AF72" s="19">
        <v>3612834.896949098</v>
      </c>
      <c r="AG72" s="19">
        <v>50909355.36834668</v>
      </c>
      <c r="AH72" s="106">
        <v>114566165.52757466</v>
      </c>
      <c r="AI72" s="124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125"/>
      <c r="AZ72" s="124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125"/>
      <c r="BU72" s="107"/>
      <c r="BV72" s="19"/>
      <c r="BW72" s="19"/>
      <c r="BX72" s="19"/>
      <c r="BY72" s="106"/>
      <c r="BZ72" s="107"/>
      <c r="CA72" s="19"/>
      <c r="CB72" s="19"/>
      <c r="CC72" s="106"/>
      <c r="CD72" s="107"/>
      <c r="CE72" s="19"/>
      <c r="CF72" s="19"/>
      <c r="CG72" s="19"/>
      <c r="CH72" s="19"/>
      <c r="CI72" s="106"/>
      <c r="CJ72" s="107"/>
      <c r="CK72" s="19"/>
      <c r="CL72" s="19"/>
      <c r="CM72" s="106"/>
      <c r="CN72" s="107"/>
      <c r="CO72" s="19"/>
      <c r="CP72" s="19"/>
      <c r="CQ72" s="19"/>
      <c r="CR72" s="106"/>
      <c r="CS72" s="126">
        <v>884027.5200293312</v>
      </c>
      <c r="CT72" s="29">
        <v>905113.0615794564</v>
      </c>
      <c r="CU72" s="29">
        <v>2544560.959286744</v>
      </c>
      <c r="CV72" s="29">
        <v>7602125.8658684</v>
      </c>
      <c r="CW72" s="29">
        <v>4574928.262271694</v>
      </c>
      <c r="CX72" s="127">
        <v>4636553.748123293</v>
      </c>
      <c r="CY72" s="126">
        <v>8814830.157488642</v>
      </c>
      <c r="CZ72" s="29">
        <v>23870046.353685144</v>
      </c>
      <c r="DA72" s="29">
        <v>48102614.93810691</v>
      </c>
      <c r="DB72" s="127">
        <v>208875742.65618274</v>
      </c>
      <c r="DC72" s="107"/>
      <c r="DD72" s="19"/>
      <c r="DE72" s="19"/>
      <c r="DF72" s="19"/>
      <c r="DG72" s="19"/>
      <c r="DH72" s="19"/>
      <c r="DI72" s="19"/>
      <c r="DJ72" s="19"/>
      <c r="DK72" s="106"/>
      <c r="DL72" s="107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06"/>
      <c r="EE72" s="108">
        <v>185827939</v>
      </c>
      <c r="EF72" s="19"/>
      <c r="EG72" s="108"/>
      <c r="EH72" s="108"/>
      <c r="EI72" s="108">
        <v>20609170.176297516</v>
      </c>
      <c r="EJ72" s="109"/>
      <c r="EK72" s="108"/>
      <c r="EL72" s="108"/>
      <c r="EM72" s="110"/>
      <c r="EN72" s="110"/>
      <c r="EO72" s="108">
        <v>7231868.450418151</v>
      </c>
      <c r="EP72" s="64">
        <v>41217504</v>
      </c>
      <c r="EQ72" s="23">
        <f>SUM(G72:EP72)</f>
        <v>762385122</v>
      </c>
    </row>
    <row r="73" spans="1:147" ht="15" customHeight="1">
      <c r="A73" s="169" t="s">
        <v>2</v>
      </c>
      <c r="B73" s="209" t="s">
        <v>14</v>
      </c>
      <c r="C73" s="219" t="s">
        <v>21</v>
      </c>
      <c r="D73" s="151" t="s">
        <v>85</v>
      </c>
      <c r="E73" s="25">
        <v>1</v>
      </c>
      <c r="F73" s="18">
        <v>67</v>
      </c>
      <c r="G73" s="111">
        <v>15153.183926252199</v>
      </c>
      <c r="H73" s="112">
        <v>29525.65597662985</v>
      </c>
      <c r="I73" s="112">
        <v>63827.53947189842</v>
      </c>
      <c r="J73" s="112">
        <v>75162.3478832142</v>
      </c>
      <c r="K73" s="112">
        <v>749754.3314770209</v>
      </c>
      <c r="L73" s="112">
        <v>87443.70927563054</v>
      </c>
      <c r="M73" s="112">
        <v>192308.3881787671</v>
      </c>
      <c r="N73" s="112">
        <v>65146.40647930562</v>
      </c>
      <c r="O73" s="113">
        <v>374510.3879893422</v>
      </c>
      <c r="P73" s="114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3"/>
      <c r="AI73" s="118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20"/>
      <c r="AZ73" s="118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20"/>
      <c r="BU73" s="114"/>
      <c r="BV73" s="112"/>
      <c r="BW73" s="112"/>
      <c r="BX73" s="112"/>
      <c r="BY73" s="113"/>
      <c r="BZ73" s="114"/>
      <c r="CA73" s="112"/>
      <c r="CB73" s="112"/>
      <c r="CC73" s="113"/>
      <c r="CD73" s="114"/>
      <c r="CE73" s="112"/>
      <c r="CF73" s="112"/>
      <c r="CG73" s="112"/>
      <c r="CH73" s="112"/>
      <c r="CI73" s="113"/>
      <c r="CJ73" s="114"/>
      <c r="CK73" s="112"/>
      <c r="CL73" s="112"/>
      <c r="CM73" s="113"/>
      <c r="CN73" s="114"/>
      <c r="CO73" s="112"/>
      <c r="CP73" s="112"/>
      <c r="CQ73" s="112"/>
      <c r="CR73" s="113"/>
      <c r="CS73" s="114"/>
      <c r="CT73" s="112"/>
      <c r="CU73" s="112"/>
      <c r="CV73" s="112"/>
      <c r="CW73" s="112"/>
      <c r="CX73" s="113"/>
      <c r="CY73" s="114"/>
      <c r="CZ73" s="112"/>
      <c r="DA73" s="112"/>
      <c r="DB73" s="113"/>
      <c r="DC73" s="114"/>
      <c r="DD73" s="112"/>
      <c r="DE73" s="112"/>
      <c r="DF73" s="112"/>
      <c r="DG73" s="112"/>
      <c r="DH73" s="112"/>
      <c r="DI73" s="112"/>
      <c r="DJ73" s="112"/>
      <c r="DK73" s="113"/>
      <c r="DL73" s="114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3"/>
      <c r="EE73" s="115"/>
      <c r="EF73" s="112"/>
      <c r="EG73" s="115"/>
      <c r="EH73" s="115"/>
      <c r="EI73" s="116"/>
      <c r="EJ73" s="115"/>
      <c r="EK73" s="115"/>
      <c r="EL73" s="115"/>
      <c r="EM73" s="117"/>
      <c r="EN73" s="117"/>
      <c r="EO73" s="115"/>
      <c r="EP73" s="62"/>
      <c r="EQ73" s="23">
        <f>SUM(G73:EP73)</f>
        <v>1652831.950658061</v>
      </c>
    </row>
    <row r="74" spans="1:147" ht="15" customHeight="1">
      <c r="A74" s="170"/>
      <c r="B74" s="210"/>
      <c r="C74" s="217"/>
      <c r="D74" s="151" t="s">
        <v>86</v>
      </c>
      <c r="E74" s="17">
        <v>2</v>
      </c>
      <c r="F74" s="18">
        <v>68</v>
      </c>
      <c r="G74" s="66">
        <v>14205.781340137986</v>
      </c>
      <c r="H74" s="36">
        <v>24031.586508496486</v>
      </c>
      <c r="I74" s="36">
        <v>49819.64108256993</v>
      </c>
      <c r="J74" s="36">
        <v>70775.48507298966</v>
      </c>
      <c r="K74" s="36">
        <v>748889.2599869145</v>
      </c>
      <c r="L74" s="36">
        <v>44894.441536779355</v>
      </c>
      <c r="M74" s="36">
        <v>204978.73168920504</v>
      </c>
      <c r="N74" s="36">
        <v>38828.35123443471</v>
      </c>
      <c r="O74" s="75">
        <v>373400.18013392744</v>
      </c>
      <c r="P74" s="79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75"/>
      <c r="AI74" s="82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80"/>
      <c r="AZ74" s="82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80"/>
      <c r="BU74" s="79"/>
      <c r="BV74" s="36"/>
      <c r="BW74" s="36"/>
      <c r="BX74" s="36"/>
      <c r="BY74" s="75"/>
      <c r="BZ74" s="79"/>
      <c r="CA74" s="36"/>
      <c r="CB74" s="36"/>
      <c r="CC74" s="75"/>
      <c r="CD74" s="79"/>
      <c r="CE74" s="36"/>
      <c r="CF74" s="36"/>
      <c r="CG74" s="36"/>
      <c r="CH74" s="36"/>
      <c r="CI74" s="75"/>
      <c r="CJ74" s="79"/>
      <c r="CK74" s="36"/>
      <c r="CL74" s="36"/>
      <c r="CM74" s="75"/>
      <c r="CN74" s="79"/>
      <c r="CO74" s="36"/>
      <c r="CP74" s="36"/>
      <c r="CQ74" s="36"/>
      <c r="CR74" s="75"/>
      <c r="CS74" s="79"/>
      <c r="CT74" s="36"/>
      <c r="CU74" s="36"/>
      <c r="CV74" s="36"/>
      <c r="CW74" s="36"/>
      <c r="CX74" s="75"/>
      <c r="CY74" s="79"/>
      <c r="CZ74" s="36"/>
      <c r="DA74" s="36"/>
      <c r="DB74" s="75"/>
      <c r="DC74" s="79"/>
      <c r="DD74" s="36"/>
      <c r="DE74" s="36"/>
      <c r="DF74" s="36"/>
      <c r="DG74" s="36"/>
      <c r="DH74" s="36"/>
      <c r="DI74" s="36"/>
      <c r="DJ74" s="36"/>
      <c r="DK74" s="75"/>
      <c r="DL74" s="79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75"/>
      <c r="EE74" s="89"/>
      <c r="EF74" s="36"/>
      <c r="EG74" s="89"/>
      <c r="EH74" s="89"/>
      <c r="EI74" s="98"/>
      <c r="EJ74" s="89"/>
      <c r="EK74" s="89"/>
      <c r="EL74" s="89"/>
      <c r="EM74" s="97"/>
      <c r="EN74" s="97"/>
      <c r="EO74" s="89"/>
      <c r="EP74" s="63"/>
      <c r="EQ74" s="23">
        <f>SUM(G74:EP74)</f>
        <v>1569823.4585854548</v>
      </c>
    </row>
    <row r="75" spans="1:147" ht="15" customHeight="1">
      <c r="A75" s="170"/>
      <c r="B75" s="210"/>
      <c r="C75" s="217"/>
      <c r="D75" s="151" t="s">
        <v>87</v>
      </c>
      <c r="E75" s="17">
        <v>3</v>
      </c>
      <c r="F75" s="18">
        <v>69</v>
      </c>
      <c r="G75" s="66">
        <v>54936.0803289571</v>
      </c>
      <c r="H75" s="36">
        <v>118184.32861894536</v>
      </c>
      <c r="I75" s="36">
        <v>130760.55373673578</v>
      </c>
      <c r="J75" s="36">
        <v>231354.6979265805</v>
      </c>
      <c r="K75" s="36">
        <v>2239135.5669904514</v>
      </c>
      <c r="L75" s="36">
        <v>136388.90549521794</v>
      </c>
      <c r="M75" s="36">
        <v>677565.2105453776</v>
      </c>
      <c r="N75" s="36">
        <v>137520.0382674791</v>
      </c>
      <c r="O75" s="75">
        <v>946641.0190574111</v>
      </c>
      <c r="P75" s="79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75"/>
      <c r="AI75" s="82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80"/>
      <c r="AZ75" s="82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80"/>
      <c r="BU75" s="79"/>
      <c r="BV75" s="36"/>
      <c r="BW75" s="36"/>
      <c r="BX75" s="36"/>
      <c r="BY75" s="75"/>
      <c r="BZ75" s="79"/>
      <c r="CA75" s="36"/>
      <c r="CB75" s="36"/>
      <c r="CC75" s="75"/>
      <c r="CD75" s="79"/>
      <c r="CE75" s="36"/>
      <c r="CF75" s="36"/>
      <c r="CG75" s="36"/>
      <c r="CH75" s="36"/>
      <c r="CI75" s="75"/>
      <c r="CJ75" s="79"/>
      <c r="CK75" s="36"/>
      <c r="CL75" s="36"/>
      <c r="CM75" s="75"/>
      <c r="CN75" s="79"/>
      <c r="CO75" s="36"/>
      <c r="CP75" s="36"/>
      <c r="CQ75" s="36"/>
      <c r="CR75" s="75"/>
      <c r="CS75" s="79"/>
      <c r="CT75" s="36"/>
      <c r="CU75" s="36"/>
      <c r="CV75" s="36"/>
      <c r="CW75" s="36"/>
      <c r="CX75" s="75"/>
      <c r="CY75" s="79"/>
      <c r="CZ75" s="36"/>
      <c r="DA75" s="36"/>
      <c r="DB75" s="75"/>
      <c r="DC75" s="79"/>
      <c r="DD75" s="36"/>
      <c r="DE75" s="36"/>
      <c r="DF75" s="36"/>
      <c r="DG75" s="36"/>
      <c r="DH75" s="36"/>
      <c r="DI75" s="36"/>
      <c r="DJ75" s="36"/>
      <c r="DK75" s="75"/>
      <c r="DL75" s="79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75"/>
      <c r="EE75" s="89"/>
      <c r="EF75" s="36"/>
      <c r="EG75" s="89"/>
      <c r="EH75" s="89"/>
      <c r="EI75" s="98"/>
      <c r="EJ75" s="89"/>
      <c r="EK75" s="89"/>
      <c r="EL75" s="89"/>
      <c r="EM75" s="97"/>
      <c r="EN75" s="97"/>
      <c r="EO75" s="89"/>
      <c r="EP75" s="63"/>
      <c r="EQ75" s="23">
        <f>SUM(G75:EP75)</f>
        <v>4672486.400967156</v>
      </c>
    </row>
    <row r="76" spans="1:147" ht="15" customHeight="1">
      <c r="A76" s="170"/>
      <c r="B76" s="210"/>
      <c r="C76" s="217"/>
      <c r="D76" s="151" t="s">
        <v>88</v>
      </c>
      <c r="E76" s="17">
        <v>4</v>
      </c>
      <c r="F76" s="18">
        <v>70</v>
      </c>
      <c r="G76" s="66">
        <v>199280.48590827757</v>
      </c>
      <c r="H76" s="36">
        <v>349541.02017383015</v>
      </c>
      <c r="I76" s="36">
        <v>165362.43093228334</v>
      </c>
      <c r="J76" s="36">
        <v>456983.5956484758</v>
      </c>
      <c r="K76" s="36">
        <v>3430754.6226406526</v>
      </c>
      <c r="L76" s="36">
        <v>341890.9714838668</v>
      </c>
      <c r="M76" s="36">
        <v>978623.7839939249</v>
      </c>
      <c r="N76" s="36">
        <v>303760.9597895293</v>
      </c>
      <c r="O76" s="75">
        <v>1048961.4565818708</v>
      </c>
      <c r="P76" s="79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75"/>
      <c r="AI76" s="82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80"/>
      <c r="AZ76" s="82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80"/>
      <c r="BU76" s="79"/>
      <c r="BV76" s="36"/>
      <c r="BW76" s="36"/>
      <c r="BX76" s="36"/>
      <c r="BY76" s="75"/>
      <c r="BZ76" s="79"/>
      <c r="CA76" s="36"/>
      <c r="CB76" s="36"/>
      <c r="CC76" s="75"/>
      <c r="CD76" s="79"/>
      <c r="CE76" s="36"/>
      <c r="CF76" s="36"/>
      <c r="CG76" s="36"/>
      <c r="CH76" s="36"/>
      <c r="CI76" s="75"/>
      <c r="CJ76" s="79"/>
      <c r="CK76" s="36"/>
      <c r="CL76" s="36"/>
      <c r="CM76" s="75"/>
      <c r="CN76" s="79"/>
      <c r="CO76" s="36"/>
      <c r="CP76" s="36"/>
      <c r="CQ76" s="36"/>
      <c r="CR76" s="75"/>
      <c r="CS76" s="79"/>
      <c r="CT76" s="36"/>
      <c r="CU76" s="36"/>
      <c r="CV76" s="36"/>
      <c r="CW76" s="36"/>
      <c r="CX76" s="75"/>
      <c r="CY76" s="79"/>
      <c r="CZ76" s="36"/>
      <c r="DA76" s="36"/>
      <c r="DB76" s="75"/>
      <c r="DC76" s="79"/>
      <c r="DD76" s="36"/>
      <c r="DE76" s="36"/>
      <c r="DF76" s="36"/>
      <c r="DG76" s="36"/>
      <c r="DH76" s="36"/>
      <c r="DI76" s="36"/>
      <c r="DJ76" s="36"/>
      <c r="DK76" s="75"/>
      <c r="DL76" s="79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75"/>
      <c r="EE76" s="89"/>
      <c r="EF76" s="36"/>
      <c r="EG76" s="89"/>
      <c r="EH76" s="89"/>
      <c r="EI76" s="98"/>
      <c r="EJ76" s="89"/>
      <c r="EK76" s="89"/>
      <c r="EL76" s="89"/>
      <c r="EM76" s="97"/>
      <c r="EN76" s="97"/>
      <c r="EO76" s="89"/>
      <c r="EP76" s="63"/>
      <c r="EQ76" s="23">
        <f>SUM(G76:EP76)</f>
        <v>7275159.327152711</v>
      </c>
    </row>
    <row r="77" spans="1:147" ht="15" customHeight="1">
      <c r="A77" s="170"/>
      <c r="B77" s="210"/>
      <c r="C77" s="218"/>
      <c r="D77" s="151" t="s">
        <v>97</v>
      </c>
      <c r="E77" s="17">
        <v>5</v>
      </c>
      <c r="F77" s="18">
        <v>71</v>
      </c>
      <c r="G77" s="105">
        <v>1367395.211650782</v>
      </c>
      <c r="H77" s="19">
        <v>872726.7064134565</v>
      </c>
      <c r="I77" s="19">
        <v>361282.14360010275</v>
      </c>
      <c r="J77" s="19">
        <v>1073663.0635066633</v>
      </c>
      <c r="K77" s="19">
        <v>6520596.722889215</v>
      </c>
      <c r="L77" s="19">
        <v>733469.8483039973</v>
      </c>
      <c r="M77" s="19">
        <v>3065702.4401611537</v>
      </c>
      <c r="N77" s="19">
        <v>327980.18627055356</v>
      </c>
      <c r="O77" s="106">
        <v>1788152.3534458093</v>
      </c>
      <c r="P77" s="107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06"/>
      <c r="AI77" s="124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125"/>
      <c r="AZ77" s="124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125"/>
      <c r="BU77" s="107"/>
      <c r="BV77" s="19"/>
      <c r="BW77" s="19"/>
      <c r="BX77" s="19"/>
      <c r="BY77" s="106"/>
      <c r="BZ77" s="107"/>
      <c r="CA77" s="19"/>
      <c r="CB77" s="19"/>
      <c r="CC77" s="106"/>
      <c r="CD77" s="107"/>
      <c r="CE77" s="19"/>
      <c r="CF77" s="19"/>
      <c r="CG77" s="19"/>
      <c r="CH77" s="19"/>
      <c r="CI77" s="106"/>
      <c r="CJ77" s="107"/>
      <c r="CK77" s="19"/>
      <c r="CL77" s="19"/>
      <c r="CM77" s="106"/>
      <c r="CN77" s="107"/>
      <c r="CO77" s="19"/>
      <c r="CP77" s="19"/>
      <c r="CQ77" s="19"/>
      <c r="CR77" s="106"/>
      <c r="CS77" s="107"/>
      <c r="CT77" s="19"/>
      <c r="CU77" s="19"/>
      <c r="CV77" s="19"/>
      <c r="CW77" s="19"/>
      <c r="CX77" s="106"/>
      <c r="CY77" s="107"/>
      <c r="CZ77" s="19"/>
      <c r="DA77" s="19"/>
      <c r="DB77" s="106"/>
      <c r="DC77" s="107"/>
      <c r="DD77" s="19"/>
      <c r="DE77" s="19"/>
      <c r="DF77" s="19"/>
      <c r="DG77" s="19"/>
      <c r="DH77" s="19"/>
      <c r="DI77" s="19"/>
      <c r="DJ77" s="19"/>
      <c r="DK77" s="106"/>
      <c r="DL77" s="107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06"/>
      <c r="EE77" s="108"/>
      <c r="EF77" s="19"/>
      <c r="EG77" s="108"/>
      <c r="EH77" s="108"/>
      <c r="EI77" s="109"/>
      <c r="EJ77" s="108"/>
      <c r="EK77" s="108"/>
      <c r="EL77" s="108"/>
      <c r="EM77" s="110"/>
      <c r="EN77" s="110"/>
      <c r="EO77" s="108"/>
      <c r="EP77" s="64"/>
      <c r="EQ77" s="23">
        <f>SUM(G77:EP77)</f>
        <v>16110968.676241733</v>
      </c>
    </row>
    <row r="78" spans="1:147" ht="15" customHeight="1">
      <c r="A78" s="170"/>
      <c r="B78" s="210"/>
      <c r="C78" s="219" t="s">
        <v>22</v>
      </c>
      <c r="D78" s="151" t="s">
        <v>89</v>
      </c>
      <c r="E78" s="17">
        <v>6</v>
      </c>
      <c r="F78" s="18">
        <v>72</v>
      </c>
      <c r="G78" s="111"/>
      <c r="H78" s="112"/>
      <c r="I78" s="112"/>
      <c r="J78" s="112"/>
      <c r="K78" s="112"/>
      <c r="L78" s="112"/>
      <c r="M78" s="112"/>
      <c r="N78" s="112"/>
      <c r="O78" s="113"/>
      <c r="P78" s="114">
        <v>73987.82527088799</v>
      </c>
      <c r="Q78" s="112">
        <v>30816.4927947827</v>
      </c>
      <c r="R78" s="112">
        <v>17510.681038863262</v>
      </c>
      <c r="S78" s="112">
        <v>98603.98217721608</v>
      </c>
      <c r="T78" s="112">
        <v>162027.73730398432</v>
      </c>
      <c r="U78" s="112">
        <v>36321.48732287947</v>
      </c>
      <c r="V78" s="112">
        <v>27370.54916073957</v>
      </c>
      <c r="W78" s="112">
        <v>18414.905453554667</v>
      </c>
      <c r="X78" s="112">
        <v>46378.738469104814</v>
      </c>
      <c r="Y78" s="112">
        <v>53047.82379928493</v>
      </c>
      <c r="Z78" s="112">
        <v>84208.6534028956</v>
      </c>
      <c r="AA78" s="112">
        <v>30828.078794653888</v>
      </c>
      <c r="AB78" s="112">
        <v>91876.29949404331</v>
      </c>
      <c r="AC78" s="112">
        <v>1035.4538216644944</v>
      </c>
      <c r="AD78" s="112">
        <v>4887.696025699444</v>
      </c>
      <c r="AE78" s="112">
        <v>48128.231777494344</v>
      </c>
      <c r="AF78" s="112">
        <v>552838.8582529374</v>
      </c>
      <c r="AG78" s="112">
        <v>4776113.1487041</v>
      </c>
      <c r="AH78" s="113">
        <v>8569504.7444969</v>
      </c>
      <c r="AI78" s="118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20"/>
      <c r="AZ78" s="118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20"/>
      <c r="BU78" s="114"/>
      <c r="BV78" s="112"/>
      <c r="BW78" s="112"/>
      <c r="BX78" s="112"/>
      <c r="BY78" s="113"/>
      <c r="BZ78" s="114"/>
      <c r="CA78" s="112"/>
      <c r="CB78" s="112"/>
      <c r="CC78" s="113"/>
      <c r="CD78" s="114"/>
      <c r="CE78" s="112"/>
      <c r="CF78" s="112"/>
      <c r="CG78" s="112"/>
      <c r="CH78" s="112"/>
      <c r="CI78" s="113"/>
      <c r="CJ78" s="114"/>
      <c r="CK78" s="112"/>
      <c r="CL78" s="112"/>
      <c r="CM78" s="113"/>
      <c r="CN78" s="114"/>
      <c r="CO78" s="112"/>
      <c r="CP78" s="112"/>
      <c r="CQ78" s="112"/>
      <c r="CR78" s="113"/>
      <c r="CS78" s="114"/>
      <c r="CT78" s="112"/>
      <c r="CU78" s="112"/>
      <c r="CV78" s="112"/>
      <c r="CW78" s="112"/>
      <c r="CX78" s="113"/>
      <c r="CY78" s="114"/>
      <c r="CZ78" s="112"/>
      <c r="DA78" s="112"/>
      <c r="DB78" s="113"/>
      <c r="DC78" s="114"/>
      <c r="DD78" s="112"/>
      <c r="DE78" s="112"/>
      <c r="DF78" s="112"/>
      <c r="DG78" s="112"/>
      <c r="DH78" s="112"/>
      <c r="DI78" s="112"/>
      <c r="DJ78" s="112"/>
      <c r="DK78" s="113"/>
      <c r="DL78" s="114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3"/>
      <c r="EE78" s="115"/>
      <c r="EF78" s="112"/>
      <c r="EG78" s="115"/>
      <c r="EH78" s="115"/>
      <c r="EI78" s="116"/>
      <c r="EJ78" s="115"/>
      <c r="EK78" s="115"/>
      <c r="EL78" s="115"/>
      <c r="EM78" s="117"/>
      <c r="EN78" s="117"/>
      <c r="EO78" s="115"/>
      <c r="EP78" s="62"/>
      <c r="EQ78" s="23">
        <f>SUM(G78:EP78)</f>
        <v>14723901.387561686</v>
      </c>
    </row>
    <row r="79" spans="1:147" ht="15" customHeight="1">
      <c r="A79" s="170"/>
      <c r="B79" s="210"/>
      <c r="C79" s="217"/>
      <c r="D79" s="151" t="s">
        <v>90</v>
      </c>
      <c r="E79" s="17">
        <v>7</v>
      </c>
      <c r="F79" s="18">
        <v>73</v>
      </c>
      <c r="G79" s="66"/>
      <c r="H79" s="36"/>
      <c r="I79" s="36"/>
      <c r="J79" s="36"/>
      <c r="K79" s="36"/>
      <c r="L79" s="36"/>
      <c r="M79" s="36"/>
      <c r="N79" s="36"/>
      <c r="O79" s="75"/>
      <c r="P79" s="79">
        <v>206442.27881100686</v>
      </c>
      <c r="Q79" s="36">
        <v>105569.78653992801</v>
      </c>
      <c r="R79" s="36">
        <v>48858.64510762955</v>
      </c>
      <c r="S79" s="36">
        <v>275126.76181487774</v>
      </c>
      <c r="T79" s="36">
        <v>452092.96525690757</v>
      </c>
      <c r="U79" s="36">
        <v>101344.9251317661</v>
      </c>
      <c r="V79" s="36">
        <v>76369.84220531008</v>
      </c>
      <c r="W79" s="36">
        <v>51381.62977493118</v>
      </c>
      <c r="X79" s="36">
        <v>129406.86420890114</v>
      </c>
      <c r="Y79" s="36">
        <v>148015.07668313858</v>
      </c>
      <c r="Z79" s="36">
        <v>233962.96429904798</v>
      </c>
      <c r="AA79" s="36">
        <v>82104.23553595954</v>
      </c>
      <c r="AB79" s="36">
        <v>298874.9636391838</v>
      </c>
      <c r="AC79" s="36">
        <v>5752.983785077751</v>
      </c>
      <c r="AD79" s="36">
        <v>16744.05421607561</v>
      </c>
      <c r="AE79" s="36">
        <v>164875.5810445264</v>
      </c>
      <c r="AF79" s="36">
        <v>587498.2009989194</v>
      </c>
      <c r="AG79" s="36">
        <v>12724221.292872772</v>
      </c>
      <c r="AH79" s="75">
        <v>15353169.109884407</v>
      </c>
      <c r="AI79" s="82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80"/>
      <c r="AZ79" s="82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80"/>
      <c r="BU79" s="79"/>
      <c r="BV79" s="36"/>
      <c r="BW79" s="36"/>
      <c r="BX79" s="36"/>
      <c r="BY79" s="75"/>
      <c r="BZ79" s="79"/>
      <c r="CA79" s="36"/>
      <c r="CB79" s="36"/>
      <c r="CC79" s="75"/>
      <c r="CD79" s="79"/>
      <c r="CE79" s="36"/>
      <c r="CF79" s="36"/>
      <c r="CG79" s="36"/>
      <c r="CH79" s="36"/>
      <c r="CI79" s="75"/>
      <c r="CJ79" s="79"/>
      <c r="CK79" s="36"/>
      <c r="CL79" s="36"/>
      <c r="CM79" s="75"/>
      <c r="CN79" s="79"/>
      <c r="CO79" s="36"/>
      <c r="CP79" s="36"/>
      <c r="CQ79" s="36"/>
      <c r="CR79" s="75"/>
      <c r="CS79" s="79"/>
      <c r="CT79" s="36"/>
      <c r="CU79" s="36"/>
      <c r="CV79" s="36"/>
      <c r="CW79" s="36"/>
      <c r="CX79" s="75"/>
      <c r="CY79" s="79"/>
      <c r="CZ79" s="36"/>
      <c r="DA79" s="36"/>
      <c r="DB79" s="75"/>
      <c r="DC79" s="79"/>
      <c r="DD79" s="36"/>
      <c r="DE79" s="36"/>
      <c r="DF79" s="36"/>
      <c r="DG79" s="36"/>
      <c r="DH79" s="36"/>
      <c r="DI79" s="36"/>
      <c r="DJ79" s="36"/>
      <c r="DK79" s="75"/>
      <c r="DL79" s="79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75"/>
      <c r="EE79" s="89"/>
      <c r="EF79" s="36"/>
      <c r="EG79" s="89"/>
      <c r="EH79" s="89"/>
      <c r="EI79" s="98"/>
      <c r="EJ79" s="89"/>
      <c r="EK79" s="89"/>
      <c r="EL79" s="89"/>
      <c r="EM79" s="97"/>
      <c r="EN79" s="97"/>
      <c r="EO79" s="89"/>
      <c r="EP79" s="63"/>
      <c r="EQ79" s="23">
        <f>SUM(G79:EP79)</f>
        <v>31061812.16181037</v>
      </c>
    </row>
    <row r="80" spans="1:147" ht="15" customHeight="1">
      <c r="A80" s="170"/>
      <c r="B80" s="210"/>
      <c r="C80" s="217"/>
      <c r="D80" s="151" t="s">
        <v>91</v>
      </c>
      <c r="E80" s="17">
        <v>8</v>
      </c>
      <c r="F80" s="18">
        <v>74</v>
      </c>
      <c r="G80" s="66"/>
      <c r="H80" s="36"/>
      <c r="I80" s="36"/>
      <c r="J80" s="36"/>
      <c r="K80" s="36"/>
      <c r="L80" s="36"/>
      <c r="M80" s="36"/>
      <c r="N80" s="36"/>
      <c r="O80" s="75"/>
      <c r="P80" s="79">
        <v>344331.867625147</v>
      </c>
      <c r="Q80" s="36">
        <v>347127.6675030949</v>
      </c>
      <c r="R80" s="36">
        <v>81492.9413511558</v>
      </c>
      <c r="S80" s="36">
        <v>458892.9761626176</v>
      </c>
      <c r="T80" s="36">
        <v>754060.7280818382</v>
      </c>
      <c r="U80" s="36">
        <v>169036.5343084517</v>
      </c>
      <c r="V80" s="36">
        <v>127379.77195488186</v>
      </c>
      <c r="W80" s="36">
        <v>85701.1104698318</v>
      </c>
      <c r="X80" s="36">
        <v>215841.96557604065</v>
      </c>
      <c r="Y80" s="36">
        <v>246879.2152679294</v>
      </c>
      <c r="Z80" s="36">
        <v>391212.3874807957</v>
      </c>
      <c r="AA80" s="36">
        <v>295739.6408450018</v>
      </c>
      <c r="AB80" s="36">
        <v>417188.95149702794</v>
      </c>
      <c r="AC80" s="36">
        <v>35785.32118944569</v>
      </c>
      <c r="AD80" s="36">
        <v>55056.70395926569</v>
      </c>
      <c r="AE80" s="36">
        <v>542133.1022068291</v>
      </c>
      <c r="AF80" s="36">
        <v>878927.2229541226</v>
      </c>
      <c r="AG80" s="36">
        <v>24200414.94703492</v>
      </c>
      <c r="AH80" s="75">
        <v>27048116.070307348</v>
      </c>
      <c r="AI80" s="82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80"/>
      <c r="AZ80" s="82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80"/>
      <c r="BU80" s="79"/>
      <c r="BV80" s="36"/>
      <c r="BW80" s="36"/>
      <c r="BX80" s="36"/>
      <c r="BY80" s="75"/>
      <c r="BZ80" s="79"/>
      <c r="CA80" s="36"/>
      <c r="CB80" s="36"/>
      <c r="CC80" s="75"/>
      <c r="CD80" s="79"/>
      <c r="CE80" s="36"/>
      <c r="CF80" s="36"/>
      <c r="CG80" s="36"/>
      <c r="CH80" s="36"/>
      <c r="CI80" s="75"/>
      <c r="CJ80" s="79"/>
      <c r="CK80" s="36"/>
      <c r="CL80" s="36"/>
      <c r="CM80" s="75"/>
      <c r="CN80" s="79"/>
      <c r="CO80" s="36"/>
      <c r="CP80" s="36"/>
      <c r="CQ80" s="36"/>
      <c r="CR80" s="75"/>
      <c r="CS80" s="79"/>
      <c r="CT80" s="36"/>
      <c r="CU80" s="36"/>
      <c r="CV80" s="36"/>
      <c r="CW80" s="36"/>
      <c r="CX80" s="75"/>
      <c r="CY80" s="79"/>
      <c r="CZ80" s="36"/>
      <c r="DA80" s="36"/>
      <c r="DB80" s="75"/>
      <c r="DC80" s="79"/>
      <c r="DD80" s="36"/>
      <c r="DE80" s="36"/>
      <c r="DF80" s="36"/>
      <c r="DG80" s="36"/>
      <c r="DH80" s="36"/>
      <c r="DI80" s="36"/>
      <c r="DJ80" s="36"/>
      <c r="DK80" s="75"/>
      <c r="DL80" s="79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75"/>
      <c r="EE80" s="89"/>
      <c r="EF80" s="36"/>
      <c r="EG80" s="89"/>
      <c r="EH80" s="89"/>
      <c r="EI80" s="98"/>
      <c r="EJ80" s="89"/>
      <c r="EK80" s="89"/>
      <c r="EL80" s="89"/>
      <c r="EM80" s="97"/>
      <c r="EN80" s="97"/>
      <c r="EO80" s="89"/>
      <c r="EP80" s="63"/>
      <c r="EQ80" s="23">
        <f>SUM(G80:EP80)</f>
        <v>56695319.12577575</v>
      </c>
    </row>
    <row r="81" spans="1:147" ht="15" customHeight="1">
      <c r="A81" s="170"/>
      <c r="B81" s="211"/>
      <c r="C81" s="218"/>
      <c r="D81" s="151" t="s">
        <v>92</v>
      </c>
      <c r="E81" s="17">
        <v>9</v>
      </c>
      <c r="F81" s="18">
        <v>75</v>
      </c>
      <c r="G81" s="105"/>
      <c r="H81" s="19"/>
      <c r="I81" s="19"/>
      <c r="J81" s="19"/>
      <c r="K81" s="19"/>
      <c r="L81" s="19"/>
      <c r="M81" s="19"/>
      <c r="N81" s="19"/>
      <c r="O81" s="106"/>
      <c r="P81" s="107">
        <v>1263764.0282929582</v>
      </c>
      <c r="Q81" s="19">
        <v>2225828.2880389504</v>
      </c>
      <c r="R81" s="19">
        <v>299094.7325023514</v>
      </c>
      <c r="S81" s="19">
        <v>1684225.2798452885</v>
      </c>
      <c r="T81" s="19">
        <v>2767547.56935727</v>
      </c>
      <c r="U81" s="19">
        <v>620396.5174634582</v>
      </c>
      <c r="V81" s="19">
        <v>467508.2060774773</v>
      </c>
      <c r="W81" s="19">
        <v>314539.5206767225</v>
      </c>
      <c r="X81" s="19">
        <v>792181.4317459534</v>
      </c>
      <c r="Y81" s="19">
        <v>906094.0938770585</v>
      </c>
      <c r="Z81" s="19">
        <v>1430693.5931587932</v>
      </c>
      <c r="AA81" s="19">
        <v>1583436.236855442</v>
      </c>
      <c r="AB81" s="19">
        <v>1283554.785369745</v>
      </c>
      <c r="AC81" s="19">
        <v>350240.63213999954</v>
      </c>
      <c r="AD81" s="19">
        <v>353030.83156754443</v>
      </c>
      <c r="AE81" s="19">
        <v>3476228.799202569</v>
      </c>
      <c r="AF81" s="19">
        <v>11615278.817284428</v>
      </c>
      <c r="AG81" s="19">
        <v>121967108.44447315</v>
      </c>
      <c r="AH81" s="106">
        <v>176639462.07531136</v>
      </c>
      <c r="AI81" s="124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125"/>
      <c r="AZ81" s="124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125"/>
      <c r="BU81" s="107"/>
      <c r="BV81" s="19"/>
      <c r="BW81" s="19"/>
      <c r="BX81" s="19"/>
      <c r="BY81" s="106"/>
      <c r="BZ81" s="107"/>
      <c r="CA81" s="19"/>
      <c r="CB81" s="19"/>
      <c r="CC81" s="106"/>
      <c r="CD81" s="107"/>
      <c r="CE81" s="19"/>
      <c r="CF81" s="19"/>
      <c r="CG81" s="19"/>
      <c r="CH81" s="19"/>
      <c r="CI81" s="106"/>
      <c r="CJ81" s="107"/>
      <c r="CK81" s="19"/>
      <c r="CL81" s="19"/>
      <c r="CM81" s="106"/>
      <c r="CN81" s="107"/>
      <c r="CO81" s="19"/>
      <c r="CP81" s="19"/>
      <c r="CQ81" s="19"/>
      <c r="CR81" s="106"/>
      <c r="CS81" s="107"/>
      <c r="CT81" s="19"/>
      <c r="CU81" s="19"/>
      <c r="CV81" s="19"/>
      <c r="CW81" s="19"/>
      <c r="CX81" s="106"/>
      <c r="CY81" s="107"/>
      <c r="CZ81" s="19"/>
      <c r="DA81" s="19"/>
      <c r="DB81" s="106"/>
      <c r="DC81" s="107"/>
      <c r="DD81" s="19"/>
      <c r="DE81" s="19"/>
      <c r="DF81" s="19"/>
      <c r="DG81" s="19"/>
      <c r="DH81" s="19"/>
      <c r="DI81" s="19"/>
      <c r="DJ81" s="19"/>
      <c r="DK81" s="106"/>
      <c r="DL81" s="107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06"/>
      <c r="EE81" s="108"/>
      <c r="EF81" s="19"/>
      <c r="EG81" s="108"/>
      <c r="EH81" s="108"/>
      <c r="EI81" s="109"/>
      <c r="EJ81" s="108"/>
      <c r="EK81" s="108"/>
      <c r="EL81" s="108"/>
      <c r="EM81" s="110"/>
      <c r="EN81" s="110"/>
      <c r="EO81" s="108"/>
      <c r="EP81" s="64"/>
      <c r="EQ81" s="23">
        <f>SUM(G81:EP81)</f>
        <v>330040213.8832405</v>
      </c>
    </row>
    <row r="82" spans="1:147" ht="15" customHeight="1">
      <c r="A82" s="170"/>
      <c r="B82" s="209" t="s">
        <v>15</v>
      </c>
      <c r="C82" s="224" t="s">
        <v>24</v>
      </c>
      <c r="D82" s="151" t="s">
        <v>85</v>
      </c>
      <c r="E82" s="25">
        <v>1</v>
      </c>
      <c r="F82" s="18">
        <v>76</v>
      </c>
      <c r="G82" s="111">
        <v>13046.40636863481</v>
      </c>
      <c r="H82" s="112">
        <v>14897.74902798607</v>
      </c>
      <c r="I82" s="112">
        <v>26691.68851264899</v>
      </c>
      <c r="J82" s="112">
        <v>24136.742992534204</v>
      </c>
      <c r="K82" s="112">
        <v>196540.66704674842</v>
      </c>
      <c r="L82" s="112">
        <v>33556.946630575425</v>
      </c>
      <c r="M82" s="112">
        <v>77603.29519499627</v>
      </c>
      <c r="N82" s="112">
        <v>17481.518126992018</v>
      </c>
      <c r="O82" s="113">
        <v>103197.99150949703</v>
      </c>
      <c r="P82" s="114">
        <v>4771.000540072659</v>
      </c>
      <c r="Q82" s="112">
        <v>1506.2460815819327</v>
      </c>
      <c r="R82" s="112">
        <v>8251.719753535723</v>
      </c>
      <c r="S82" s="112">
        <v>3321.3079327004093</v>
      </c>
      <c r="T82" s="112">
        <v>17907.823816324697</v>
      </c>
      <c r="U82" s="112">
        <v>4183.338709485845</v>
      </c>
      <c r="V82" s="112">
        <v>5500.403532142672</v>
      </c>
      <c r="W82" s="112">
        <v>5556.998662306526</v>
      </c>
      <c r="X82" s="112">
        <v>5102.4363611172585</v>
      </c>
      <c r="Y82" s="112">
        <v>8267.78786472977</v>
      </c>
      <c r="Z82" s="112">
        <v>17671.250077293018</v>
      </c>
      <c r="AA82" s="112">
        <v>5174.62185442523</v>
      </c>
      <c r="AB82" s="112">
        <v>19244.918230601044</v>
      </c>
      <c r="AC82" s="112">
        <v>475.5647833117693</v>
      </c>
      <c r="AD82" s="112">
        <v>2425.8383470865906</v>
      </c>
      <c r="AE82" s="112">
        <v>5691.176500418245</v>
      </c>
      <c r="AF82" s="112">
        <v>30639.04379137523</v>
      </c>
      <c r="AG82" s="112">
        <v>491129.07956668414</v>
      </c>
      <c r="AH82" s="113">
        <v>2948483.022341459</v>
      </c>
      <c r="AI82" s="118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20"/>
      <c r="AZ82" s="118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20"/>
      <c r="BU82" s="114"/>
      <c r="BV82" s="112"/>
      <c r="BW82" s="112"/>
      <c r="BX82" s="112"/>
      <c r="BY82" s="113"/>
      <c r="BZ82" s="114"/>
      <c r="CA82" s="112"/>
      <c r="CB82" s="112"/>
      <c r="CC82" s="113"/>
      <c r="CD82" s="114"/>
      <c r="CE82" s="112"/>
      <c r="CF82" s="112"/>
      <c r="CG82" s="112"/>
      <c r="CH82" s="112"/>
      <c r="CI82" s="113"/>
      <c r="CJ82" s="114"/>
      <c r="CK82" s="112"/>
      <c r="CL82" s="112"/>
      <c r="CM82" s="113"/>
      <c r="CN82" s="114"/>
      <c r="CO82" s="112"/>
      <c r="CP82" s="112"/>
      <c r="CQ82" s="112"/>
      <c r="CR82" s="113"/>
      <c r="CS82" s="114"/>
      <c r="CT82" s="112"/>
      <c r="CU82" s="112"/>
      <c r="CV82" s="112"/>
      <c r="CW82" s="112"/>
      <c r="CX82" s="113"/>
      <c r="CY82" s="114"/>
      <c r="CZ82" s="112"/>
      <c r="DA82" s="112"/>
      <c r="DB82" s="113"/>
      <c r="DC82" s="114"/>
      <c r="DD82" s="112"/>
      <c r="DE82" s="112"/>
      <c r="DF82" s="112"/>
      <c r="DG82" s="112"/>
      <c r="DH82" s="112"/>
      <c r="DI82" s="112"/>
      <c r="DJ82" s="112"/>
      <c r="DK82" s="113"/>
      <c r="DL82" s="114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3"/>
      <c r="EE82" s="115"/>
      <c r="EF82" s="112"/>
      <c r="EG82" s="115"/>
      <c r="EH82" s="115"/>
      <c r="EI82" s="116"/>
      <c r="EJ82" s="115"/>
      <c r="EK82" s="115"/>
      <c r="EL82" s="115"/>
      <c r="EM82" s="117"/>
      <c r="EN82" s="117"/>
      <c r="EO82" s="115"/>
      <c r="EP82" s="62"/>
      <c r="EQ82" s="23">
        <f>SUM(G82:EP82)</f>
        <v>4092456.584157265</v>
      </c>
    </row>
    <row r="83" spans="1:147" ht="15" customHeight="1">
      <c r="A83" s="170"/>
      <c r="B83" s="210"/>
      <c r="C83" s="225"/>
      <c r="D83" s="151" t="s">
        <v>86</v>
      </c>
      <c r="E83" s="17">
        <v>2</v>
      </c>
      <c r="F83" s="18">
        <v>77</v>
      </c>
      <c r="G83" s="66">
        <v>12230.7230644991</v>
      </c>
      <c r="H83" s="36">
        <v>12125.608482036572</v>
      </c>
      <c r="I83" s="36">
        <v>20833.802345982494</v>
      </c>
      <c r="J83" s="36">
        <v>22727.99801348675</v>
      </c>
      <c r="K83" s="36">
        <v>196313.8971294961</v>
      </c>
      <c r="L83" s="36">
        <v>17228.459212663358</v>
      </c>
      <c r="M83" s="36">
        <v>82716.23081353254</v>
      </c>
      <c r="N83" s="36">
        <v>10419.278094204687</v>
      </c>
      <c r="O83" s="75">
        <v>102892.06883148543</v>
      </c>
      <c r="P83" s="79">
        <v>5841.6884383701345</v>
      </c>
      <c r="Q83" s="36">
        <v>2264.346607428945</v>
      </c>
      <c r="R83" s="36">
        <v>10103.53603526651</v>
      </c>
      <c r="S83" s="36">
        <v>4066.6619061894967</v>
      </c>
      <c r="T83" s="36">
        <v>21926.622406670314</v>
      </c>
      <c r="U83" s="36">
        <v>5122.146008522048</v>
      </c>
      <c r="V83" s="36">
        <v>6734.7809857088705</v>
      </c>
      <c r="W83" s="36">
        <v>6804.076957228759</v>
      </c>
      <c r="X83" s="36">
        <v>6247.503694016378</v>
      </c>
      <c r="Y83" s="36">
        <v>10123.210084472817</v>
      </c>
      <c r="Z83" s="36">
        <v>21545.08482473161</v>
      </c>
      <c r="AA83" s="36">
        <v>6047.672468426681</v>
      </c>
      <c r="AB83" s="36">
        <v>27472.150332471647</v>
      </c>
      <c r="AC83" s="36">
        <v>1159.4783502213174</v>
      </c>
      <c r="AD83" s="36">
        <v>3646.7738562530303</v>
      </c>
      <c r="AE83" s="36">
        <v>8555.571601864054</v>
      </c>
      <c r="AF83" s="36">
        <v>14288.075279946732</v>
      </c>
      <c r="AG83" s="36">
        <v>574173.042675901</v>
      </c>
      <c r="AH83" s="75">
        <v>2318096.3550126753</v>
      </c>
      <c r="AI83" s="82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80"/>
      <c r="AZ83" s="82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80"/>
      <c r="BU83" s="79"/>
      <c r="BV83" s="36"/>
      <c r="BW83" s="36"/>
      <c r="BX83" s="36"/>
      <c r="BY83" s="75"/>
      <c r="BZ83" s="79"/>
      <c r="CA83" s="36"/>
      <c r="CB83" s="36"/>
      <c r="CC83" s="75"/>
      <c r="CD83" s="79"/>
      <c r="CE83" s="36"/>
      <c r="CF83" s="36"/>
      <c r="CG83" s="36"/>
      <c r="CH83" s="36"/>
      <c r="CI83" s="75"/>
      <c r="CJ83" s="79"/>
      <c r="CK83" s="36"/>
      <c r="CL83" s="36"/>
      <c r="CM83" s="75"/>
      <c r="CN83" s="79"/>
      <c r="CO83" s="36"/>
      <c r="CP83" s="36"/>
      <c r="CQ83" s="36"/>
      <c r="CR83" s="75"/>
      <c r="CS83" s="79"/>
      <c r="CT83" s="36"/>
      <c r="CU83" s="36"/>
      <c r="CV83" s="36"/>
      <c r="CW83" s="36"/>
      <c r="CX83" s="75"/>
      <c r="CY83" s="79"/>
      <c r="CZ83" s="36"/>
      <c r="DA83" s="36"/>
      <c r="DB83" s="75"/>
      <c r="DC83" s="79"/>
      <c r="DD83" s="36"/>
      <c r="DE83" s="36"/>
      <c r="DF83" s="36"/>
      <c r="DG83" s="36"/>
      <c r="DH83" s="36"/>
      <c r="DI83" s="36"/>
      <c r="DJ83" s="36"/>
      <c r="DK83" s="75"/>
      <c r="DL83" s="79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75"/>
      <c r="EE83" s="89"/>
      <c r="EF83" s="36"/>
      <c r="EG83" s="89"/>
      <c r="EH83" s="89"/>
      <c r="EI83" s="98"/>
      <c r="EJ83" s="89"/>
      <c r="EK83" s="89"/>
      <c r="EL83" s="89"/>
      <c r="EM83" s="97"/>
      <c r="EN83" s="97"/>
      <c r="EO83" s="89"/>
      <c r="EP83" s="63"/>
      <c r="EQ83" s="23">
        <f>SUM(G83:EP83)</f>
        <v>3531706.8435137523</v>
      </c>
    </row>
    <row r="84" spans="1:147" ht="15" customHeight="1">
      <c r="A84" s="170"/>
      <c r="B84" s="210"/>
      <c r="C84" s="225"/>
      <c r="D84" s="151" t="s">
        <v>87</v>
      </c>
      <c r="E84" s="17">
        <v>3</v>
      </c>
      <c r="F84" s="18">
        <v>78</v>
      </c>
      <c r="G84" s="66">
        <v>47298.206882439896</v>
      </c>
      <c r="H84" s="36">
        <v>59632.22182767739</v>
      </c>
      <c r="I84" s="36">
        <v>54682.038489343664</v>
      </c>
      <c r="J84" s="36">
        <v>74294.49772705081</v>
      </c>
      <c r="K84" s="36">
        <v>586967.196411443</v>
      </c>
      <c r="L84" s="36">
        <v>52339.90255695979</v>
      </c>
      <c r="M84" s="36">
        <v>273421.7344639898</v>
      </c>
      <c r="N84" s="36">
        <v>36902.40447201404</v>
      </c>
      <c r="O84" s="75">
        <v>260851.11382813886</v>
      </c>
      <c r="P84" s="79">
        <v>8850.290898085357</v>
      </c>
      <c r="Q84" s="36">
        <v>6762.901683397268</v>
      </c>
      <c r="R84" s="36">
        <v>15307.08697575544</v>
      </c>
      <c r="S84" s="36">
        <v>6161.085315255377</v>
      </c>
      <c r="T84" s="36">
        <v>33219.33183510414</v>
      </c>
      <c r="U84" s="36">
        <v>7760.167745360784</v>
      </c>
      <c r="V84" s="36">
        <v>10203.346427535194</v>
      </c>
      <c r="W84" s="36">
        <v>10308.331401055546</v>
      </c>
      <c r="X84" s="36">
        <v>9465.11024376621</v>
      </c>
      <c r="Y84" s="36">
        <v>15336.893607939961</v>
      </c>
      <c r="Z84" s="36">
        <v>32723.087407399853</v>
      </c>
      <c r="AA84" s="36">
        <v>19786.675124340967</v>
      </c>
      <c r="AB84" s="36">
        <v>34831.84650101222</v>
      </c>
      <c r="AC84" s="36">
        <v>6551.11155538143</v>
      </c>
      <c r="AD84" s="36">
        <v>10891.783515168707</v>
      </c>
      <c r="AE84" s="36">
        <v>25552.84133570436</v>
      </c>
      <c r="AF84" s="36">
        <v>19416.041253194806</v>
      </c>
      <c r="AG84" s="36">
        <v>991916.1903646397</v>
      </c>
      <c r="AH84" s="75">
        <v>3709463.0832317267</v>
      </c>
      <c r="AI84" s="82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80"/>
      <c r="AZ84" s="82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80"/>
      <c r="BU84" s="79"/>
      <c r="BV84" s="36"/>
      <c r="BW84" s="36"/>
      <c r="BX84" s="36"/>
      <c r="BY84" s="75"/>
      <c r="BZ84" s="79"/>
      <c r="CA84" s="36"/>
      <c r="CB84" s="36"/>
      <c r="CC84" s="75"/>
      <c r="CD84" s="79"/>
      <c r="CE84" s="36"/>
      <c r="CF84" s="36"/>
      <c r="CG84" s="36"/>
      <c r="CH84" s="36"/>
      <c r="CI84" s="75"/>
      <c r="CJ84" s="79"/>
      <c r="CK84" s="36"/>
      <c r="CL84" s="36"/>
      <c r="CM84" s="75"/>
      <c r="CN84" s="79"/>
      <c r="CO84" s="36"/>
      <c r="CP84" s="36"/>
      <c r="CQ84" s="36"/>
      <c r="CR84" s="75"/>
      <c r="CS84" s="79"/>
      <c r="CT84" s="36"/>
      <c r="CU84" s="36"/>
      <c r="CV84" s="36"/>
      <c r="CW84" s="36"/>
      <c r="CX84" s="75"/>
      <c r="CY84" s="79"/>
      <c r="CZ84" s="36"/>
      <c r="DA84" s="36"/>
      <c r="DB84" s="75"/>
      <c r="DC84" s="79"/>
      <c r="DD84" s="36"/>
      <c r="DE84" s="36"/>
      <c r="DF84" s="36"/>
      <c r="DG84" s="36"/>
      <c r="DH84" s="36"/>
      <c r="DI84" s="36"/>
      <c r="DJ84" s="36"/>
      <c r="DK84" s="75"/>
      <c r="DL84" s="79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75"/>
      <c r="EE84" s="89"/>
      <c r="EF84" s="36"/>
      <c r="EG84" s="89"/>
      <c r="EH84" s="89"/>
      <c r="EI84" s="98"/>
      <c r="EJ84" s="89"/>
      <c r="EK84" s="89"/>
      <c r="EL84" s="89"/>
      <c r="EM84" s="97"/>
      <c r="EN84" s="97"/>
      <c r="EO84" s="89"/>
      <c r="EP84" s="63"/>
      <c r="EQ84" s="23">
        <f>SUM(G84:EP84)</f>
        <v>6420896.523080882</v>
      </c>
    </row>
    <row r="85" spans="1:147" ht="15" customHeight="1">
      <c r="A85" s="170"/>
      <c r="B85" s="210"/>
      <c r="C85" s="225"/>
      <c r="D85" s="151" t="s">
        <v>88</v>
      </c>
      <c r="E85" s="17">
        <v>4</v>
      </c>
      <c r="F85" s="18">
        <v>79</v>
      </c>
      <c r="G85" s="66">
        <v>171574.12020810982</v>
      </c>
      <c r="H85" s="36">
        <v>176367.77986093448</v>
      </c>
      <c r="I85" s="36">
        <v>69152.00765466168</v>
      </c>
      <c r="J85" s="36">
        <v>146750.2800352882</v>
      </c>
      <c r="K85" s="36">
        <v>899338.3214994811</v>
      </c>
      <c r="L85" s="36">
        <v>131202.31493607318</v>
      </c>
      <c r="M85" s="36">
        <v>394909.60905734374</v>
      </c>
      <c r="N85" s="36">
        <v>81511.82869188629</v>
      </c>
      <c r="O85" s="75">
        <v>289045.9623064078</v>
      </c>
      <c r="P85" s="79">
        <v>6192.441768895017</v>
      </c>
      <c r="Q85" s="36">
        <v>10508.121685873466</v>
      </c>
      <c r="R85" s="36">
        <v>10710.18408776632</v>
      </c>
      <c r="S85" s="36">
        <v>4310.837065950774</v>
      </c>
      <c r="T85" s="36">
        <v>23243.16571729695</v>
      </c>
      <c r="U85" s="36">
        <v>5429.695750497863</v>
      </c>
      <c r="V85" s="36">
        <v>7139.15839919382</v>
      </c>
      <c r="W85" s="36">
        <v>7212.615118596615</v>
      </c>
      <c r="X85" s="36">
        <v>6622.623447707682</v>
      </c>
      <c r="Y85" s="36">
        <v>10731.03942870991</v>
      </c>
      <c r="Z85" s="36">
        <v>22781.358974861894</v>
      </c>
      <c r="AA85" s="36">
        <v>24817.63549202187</v>
      </c>
      <c r="AB85" s="36">
        <v>17638.495736517427</v>
      </c>
      <c r="AC85" s="36">
        <v>16734.26282603364</v>
      </c>
      <c r="AD85" s="36">
        <v>16923.532517788964</v>
      </c>
      <c r="AE85" s="36">
        <v>39703.7216783129</v>
      </c>
      <c r="AF85" s="36">
        <v>65793.84969751767</v>
      </c>
      <c r="AG85" s="36">
        <v>1099253.5794712885</v>
      </c>
      <c r="AH85" s="75">
        <v>5629227.766817866</v>
      </c>
      <c r="AI85" s="82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80"/>
      <c r="AZ85" s="82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80"/>
      <c r="BU85" s="79"/>
      <c r="BV85" s="36"/>
      <c r="BW85" s="36"/>
      <c r="BX85" s="36"/>
      <c r="BY85" s="75"/>
      <c r="BZ85" s="79"/>
      <c r="CA85" s="36"/>
      <c r="CB85" s="36"/>
      <c r="CC85" s="75"/>
      <c r="CD85" s="79"/>
      <c r="CE85" s="36"/>
      <c r="CF85" s="36"/>
      <c r="CG85" s="36"/>
      <c r="CH85" s="36"/>
      <c r="CI85" s="75"/>
      <c r="CJ85" s="79"/>
      <c r="CK85" s="36"/>
      <c r="CL85" s="36"/>
      <c r="CM85" s="75"/>
      <c r="CN85" s="79"/>
      <c r="CO85" s="36"/>
      <c r="CP85" s="36"/>
      <c r="CQ85" s="36"/>
      <c r="CR85" s="75"/>
      <c r="CS85" s="79"/>
      <c r="CT85" s="36"/>
      <c r="CU85" s="36"/>
      <c r="CV85" s="36"/>
      <c r="CW85" s="36"/>
      <c r="CX85" s="75"/>
      <c r="CY85" s="79"/>
      <c r="CZ85" s="36"/>
      <c r="DA85" s="36"/>
      <c r="DB85" s="75"/>
      <c r="DC85" s="79"/>
      <c r="DD85" s="36"/>
      <c r="DE85" s="36"/>
      <c r="DF85" s="36"/>
      <c r="DG85" s="36"/>
      <c r="DH85" s="36"/>
      <c r="DI85" s="36"/>
      <c r="DJ85" s="36"/>
      <c r="DK85" s="75"/>
      <c r="DL85" s="79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75"/>
      <c r="EE85" s="89"/>
      <c r="EF85" s="36"/>
      <c r="EG85" s="89"/>
      <c r="EH85" s="89"/>
      <c r="EI85" s="98"/>
      <c r="EJ85" s="89"/>
      <c r="EK85" s="89"/>
      <c r="EL85" s="89"/>
      <c r="EM85" s="97"/>
      <c r="EN85" s="97"/>
      <c r="EO85" s="89"/>
      <c r="EP85" s="63"/>
      <c r="EQ85" s="23">
        <f>SUM(G85:EP85)</f>
        <v>9384826.309932884</v>
      </c>
    </row>
    <row r="86" spans="1:147" ht="15" customHeight="1">
      <c r="A86" s="170"/>
      <c r="B86" s="210"/>
      <c r="C86" s="225"/>
      <c r="D86" s="151" t="s">
        <v>97</v>
      </c>
      <c r="E86" s="17">
        <v>5</v>
      </c>
      <c r="F86" s="18">
        <v>80</v>
      </c>
      <c r="G86" s="6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75">
        <v>0</v>
      </c>
      <c r="P86" s="79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75">
        <v>0</v>
      </c>
      <c r="AI86" s="82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80"/>
      <c r="AZ86" s="82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80"/>
      <c r="BU86" s="79"/>
      <c r="BV86" s="36"/>
      <c r="BW86" s="36"/>
      <c r="BX86" s="36"/>
      <c r="BY86" s="75"/>
      <c r="BZ86" s="79"/>
      <c r="CA86" s="36"/>
      <c r="CB86" s="36"/>
      <c r="CC86" s="75"/>
      <c r="CD86" s="79"/>
      <c r="CE86" s="36"/>
      <c r="CF86" s="36"/>
      <c r="CG86" s="36"/>
      <c r="CH86" s="36"/>
      <c r="CI86" s="75"/>
      <c r="CJ86" s="79"/>
      <c r="CK86" s="36"/>
      <c r="CL86" s="36"/>
      <c r="CM86" s="75"/>
      <c r="CN86" s="79"/>
      <c r="CO86" s="36"/>
      <c r="CP86" s="36"/>
      <c r="CQ86" s="36"/>
      <c r="CR86" s="75"/>
      <c r="CS86" s="79"/>
      <c r="CT86" s="36"/>
      <c r="CU86" s="36"/>
      <c r="CV86" s="36"/>
      <c r="CW86" s="36"/>
      <c r="CX86" s="75"/>
      <c r="CY86" s="79"/>
      <c r="CZ86" s="36"/>
      <c r="DA86" s="36"/>
      <c r="DB86" s="75"/>
      <c r="DC86" s="79"/>
      <c r="DD86" s="36"/>
      <c r="DE86" s="36"/>
      <c r="DF86" s="36"/>
      <c r="DG86" s="36"/>
      <c r="DH86" s="36"/>
      <c r="DI86" s="36"/>
      <c r="DJ86" s="36"/>
      <c r="DK86" s="75"/>
      <c r="DL86" s="79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75"/>
      <c r="EE86" s="89"/>
      <c r="EF86" s="36"/>
      <c r="EG86" s="89"/>
      <c r="EH86" s="89"/>
      <c r="EI86" s="98"/>
      <c r="EJ86" s="89"/>
      <c r="EK86" s="89"/>
      <c r="EL86" s="89"/>
      <c r="EM86" s="97"/>
      <c r="EN86" s="97"/>
      <c r="EO86" s="89"/>
      <c r="EP86" s="63"/>
      <c r="EQ86" s="23">
        <f>SUM(G86:EP86)</f>
        <v>0</v>
      </c>
    </row>
    <row r="87" spans="1:147" ht="15" customHeight="1">
      <c r="A87" s="170"/>
      <c r="B87" s="210"/>
      <c r="C87" s="226"/>
      <c r="D87" s="151" t="s">
        <v>98</v>
      </c>
      <c r="E87" s="17">
        <v>6</v>
      </c>
      <c r="F87" s="18">
        <v>81</v>
      </c>
      <c r="G87" s="105">
        <v>859445.6225577572</v>
      </c>
      <c r="H87" s="19">
        <v>925884.8162612019</v>
      </c>
      <c r="I87" s="19">
        <v>603213.3188310165</v>
      </c>
      <c r="J87" s="19">
        <v>943084.8891719182</v>
      </c>
      <c r="K87" s="19">
        <v>6614947.7849786915</v>
      </c>
      <c r="L87" s="19">
        <v>824871.1792695959</v>
      </c>
      <c r="M87" s="19">
        <v>2916985.2457854426</v>
      </c>
      <c r="N87" s="19">
        <v>515052.596511649</v>
      </c>
      <c r="O87" s="106">
        <v>2661197.138855153</v>
      </c>
      <c r="P87" s="107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06">
        <v>0</v>
      </c>
      <c r="AI87" s="124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125"/>
      <c r="AZ87" s="124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125"/>
      <c r="BU87" s="107"/>
      <c r="BV87" s="19"/>
      <c r="BW87" s="19"/>
      <c r="BX87" s="19"/>
      <c r="BY87" s="106"/>
      <c r="BZ87" s="107"/>
      <c r="CA87" s="19"/>
      <c r="CB87" s="19"/>
      <c r="CC87" s="106"/>
      <c r="CD87" s="107"/>
      <c r="CE87" s="19"/>
      <c r="CF87" s="19"/>
      <c r="CG87" s="19"/>
      <c r="CH87" s="19"/>
      <c r="CI87" s="106"/>
      <c r="CJ87" s="107"/>
      <c r="CK87" s="19"/>
      <c r="CL87" s="19"/>
      <c r="CM87" s="106"/>
      <c r="CN87" s="107"/>
      <c r="CO87" s="19"/>
      <c r="CP87" s="19"/>
      <c r="CQ87" s="19"/>
      <c r="CR87" s="106"/>
      <c r="CS87" s="107"/>
      <c r="CT87" s="19"/>
      <c r="CU87" s="19"/>
      <c r="CV87" s="19"/>
      <c r="CW87" s="19"/>
      <c r="CX87" s="106"/>
      <c r="CY87" s="107"/>
      <c r="CZ87" s="19"/>
      <c r="DA87" s="19"/>
      <c r="DB87" s="106"/>
      <c r="DC87" s="107"/>
      <c r="DD87" s="19"/>
      <c r="DE87" s="19"/>
      <c r="DF87" s="19"/>
      <c r="DG87" s="19"/>
      <c r="DH87" s="19"/>
      <c r="DI87" s="19"/>
      <c r="DJ87" s="19"/>
      <c r="DK87" s="106"/>
      <c r="DL87" s="107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06"/>
      <c r="EE87" s="108"/>
      <c r="EF87" s="19"/>
      <c r="EG87" s="108"/>
      <c r="EH87" s="108"/>
      <c r="EI87" s="109"/>
      <c r="EJ87" s="108"/>
      <c r="EK87" s="108"/>
      <c r="EL87" s="108"/>
      <c r="EM87" s="110"/>
      <c r="EN87" s="108"/>
      <c r="EO87" s="108"/>
      <c r="EP87" s="64"/>
      <c r="EQ87" s="23">
        <f>SUM(G87:EP87)</f>
        <v>16864682.592222426</v>
      </c>
    </row>
    <row r="88" spans="1:147" ht="15" customHeight="1">
      <c r="A88" s="170"/>
      <c r="B88" s="210"/>
      <c r="C88" s="219" t="s">
        <v>22</v>
      </c>
      <c r="D88" s="151" t="s">
        <v>89</v>
      </c>
      <c r="E88" s="17">
        <v>1</v>
      </c>
      <c r="F88" s="18">
        <v>82</v>
      </c>
      <c r="G88" s="111"/>
      <c r="H88" s="112"/>
      <c r="I88" s="112"/>
      <c r="J88" s="112"/>
      <c r="K88" s="112"/>
      <c r="L88" s="112"/>
      <c r="M88" s="112"/>
      <c r="N88" s="112"/>
      <c r="O88" s="113"/>
      <c r="P88" s="114">
        <v>22350.68502792211</v>
      </c>
      <c r="Q88" s="112">
        <v>7056.304324683005</v>
      </c>
      <c r="R88" s="112">
        <v>38656.79485904046</v>
      </c>
      <c r="S88" s="112">
        <v>15559.31651254759</v>
      </c>
      <c r="T88" s="112">
        <v>83892.70265060585</v>
      </c>
      <c r="U88" s="112">
        <v>19597.668261720286</v>
      </c>
      <c r="V88" s="112">
        <v>25767.71598343162</v>
      </c>
      <c r="W88" s="112">
        <v>26032.846938203485</v>
      </c>
      <c r="X88" s="112">
        <v>23903.360945880777</v>
      </c>
      <c r="Y88" s="112">
        <v>38732.0690681451</v>
      </c>
      <c r="Z88" s="112">
        <v>82784.4267066894</v>
      </c>
      <c r="AA88" s="112">
        <v>24241.528005590877</v>
      </c>
      <c r="AB88" s="112">
        <v>90156.58291116635</v>
      </c>
      <c r="AC88" s="112">
        <v>2227.876226987707</v>
      </c>
      <c r="AD88" s="112">
        <v>11364.31412425744</v>
      </c>
      <c r="AE88" s="112">
        <v>26661.42926012393</v>
      </c>
      <c r="AF88" s="112">
        <v>143534.5922906375</v>
      </c>
      <c r="AG88" s="112">
        <v>2300790.2164859287</v>
      </c>
      <c r="AH88" s="113">
        <v>13812745.311809622</v>
      </c>
      <c r="AI88" s="118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20"/>
      <c r="AZ88" s="118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20"/>
      <c r="BU88" s="114"/>
      <c r="BV88" s="112"/>
      <c r="BW88" s="112"/>
      <c r="BX88" s="112"/>
      <c r="BY88" s="113"/>
      <c r="BZ88" s="114"/>
      <c r="CA88" s="112"/>
      <c r="CB88" s="112"/>
      <c r="CC88" s="113"/>
      <c r="CD88" s="114"/>
      <c r="CE88" s="112"/>
      <c r="CF88" s="112"/>
      <c r="CG88" s="112"/>
      <c r="CH88" s="112"/>
      <c r="CI88" s="113"/>
      <c r="CJ88" s="114"/>
      <c r="CK88" s="112"/>
      <c r="CL88" s="112"/>
      <c r="CM88" s="113"/>
      <c r="CN88" s="114"/>
      <c r="CO88" s="112"/>
      <c r="CP88" s="112"/>
      <c r="CQ88" s="112"/>
      <c r="CR88" s="113"/>
      <c r="CS88" s="114"/>
      <c r="CT88" s="112"/>
      <c r="CU88" s="112"/>
      <c r="CV88" s="112"/>
      <c r="CW88" s="112"/>
      <c r="CX88" s="113"/>
      <c r="CY88" s="114"/>
      <c r="CZ88" s="112"/>
      <c r="DA88" s="112"/>
      <c r="DB88" s="113"/>
      <c r="DC88" s="114"/>
      <c r="DD88" s="112"/>
      <c r="DE88" s="112"/>
      <c r="DF88" s="112"/>
      <c r="DG88" s="112"/>
      <c r="DH88" s="112"/>
      <c r="DI88" s="112"/>
      <c r="DJ88" s="112"/>
      <c r="DK88" s="113"/>
      <c r="DL88" s="114"/>
      <c r="DM88" s="112"/>
      <c r="DN88" s="112"/>
      <c r="DO88" s="112"/>
      <c r="DP88" s="112"/>
      <c r="DQ88" s="112"/>
      <c r="DR88" s="112"/>
      <c r="DS88" s="112"/>
      <c r="DT88" s="112"/>
      <c r="DU88" s="112"/>
      <c r="DV88" s="112"/>
      <c r="DW88" s="112"/>
      <c r="DX88" s="112"/>
      <c r="DY88" s="112"/>
      <c r="DZ88" s="112"/>
      <c r="EA88" s="112"/>
      <c r="EB88" s="112"/>
      <c r="EC88" s="112"/>
      <c r="ED88" s="113"/>
      <c r="EE88" s="115"/>
      <c r="EF88" s="112"/>
      <c r="EG88" s="115"/>
      <c r="EH88" s="115"/>
      <c r="EI88" s="116"/>
      <c r="EJ88" s="115"/>
      <c r="EK88" s="115"/>
      <c r="EL88" s="115"/>
      <c r="EM88" s="117"/>
      <c r="EN88" s="115"/>
      <c r="EO88" s="115"/>
      <c r="EP88" s="62"/>
      <c r="EQ88" s="23">
        <f>SUM(G88:EP88)</f>
        <v>16796055.742393184</v>
      </c>
    </row>
    <row r="89" spans="1:147" ht="15" customHeight="1">
      <c r="A89" s="170"/>
      <c r="B89" s="210"/>
      <c r="C89" s="217"/>
      <c r="D89" s="151" t="s">
        <v>90</v>
      </c>
      <c r="E89" s="17">
        <v>2</v>
      </c>
      <c r="F89" s="18">
        <v>83</v>
      </c>
      <c r="G89" s="66"/>
      <c r="H89" s="36"/>
      <c r="I89" s="36"/>
      <c r="J89" s="36"/>
      <c r="K89" s="36"/>
      <c r="L89" s="36"/>
      <c r="M89" s="36"/>
      <c r="N89" s="36"/>
      <c r="O89" s="75"/>
      <c r="P89" s="79">
        <v>80884.89796522235</v>
      </c>
      <c r="Q89" s="36">
        <v>31352.48417166321</v>
      </c>
      <c r="R89" s="36">
        <v>139895.08169122573</v>
      </c>
      <c r="S89" s="36">
        <v>56307.61325452815</v>
      </c>
      <c r="T89" s="36">
        <v>303599.3163271666</v>
      </c>
      <c r="U89" s="36">
        <v>70922.00510746</v>
      </c>
      <c r="V89" s="36">
        <v>93250.79188906006</v>
      </c>
      <c r="W89" s="36">
        <v>94210.2743477567</v>
      </c>
      <c r="X89" s="36">
        <v>86503.87711687926</v>
      </c>
      <c r="Y89" s="36">
        <v>140167.49153974873</v>
      </c>
      <c r="Z89" s="36">
        <v>298316.48950225295</v>
      </c>
      <c r="AA89" s="36">
        <v>83736.98386972799</v>
      </c>
      <c r="AB89" s="36">
        <v>380383.5312290623</v>
      </c>
      <c r="AC89" s="36">
        <v>16054.311872322647</v>
      </c>
      <c r="AD89" s="36">
        <v>50493.78007355094</v>
      </c>
      <c r="AE89" s="36">
        <v>118461.73299923619</v>
      </c>
      <c r="AF89" s="36">
        <v>197834.842328625</v>
      </c>
      <c r="AG89" s="36">
        <v>7950086.428125064</v>
      </c>
      <c r="AH89" s="75">
        <v>32096711.272240907</v>
      </c>
      <c r="AI89" s="82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80"/>
      <c r="AZ89" s="82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80"/>
      <c r="BU89" s="79"/>
      <c r="BV89" s="36"/>
      <c r="BW89" s="36"/>
      <c r="BX89" s="36"/>
      <c r="BY89" s="75"/>
      <c r="BZ89" s="79"/>
      <c r="CA89" s="36"/>
      <c r="CB89" s="36"/>
      <c r="CC89" s="75"/>
      <c r="CD89" s="79"/>
      <c r="CE89" s="36"/>
      <c r="CF89" s="36"/>
      <c r="CG89" s="36"/>
      <c r="CH89" s="36"/>
      <c r="CI89" s="75"/>
      <c r="CJ89" s="79"/>
      <c r="CK89" s="36"/>
      <c r="CL89" s="36"/>
      <c r="CM89" s="75"/>
      <c r="CN89" s="79"/>
      <c r="CO89" s="36"/>
      <c r="CP89" s="36"/>
      <c r="CQ89" s="36"/>
      <c r="CR89" s="75"/>
      <c r="CS89" s="79"/>
      <c r="CT89" s="36"/>
      <c r="CU89" s="36"/>
      <c r="CV89" s="36"/>
      <c r="CW89" s="36"/>
      <c r="CX89" s="75"/>
      <c r="CY89" s="79"/>
      <c r="CZ89" s="36"/>
      <c r="DA89" s="36"/>
      <c r="DB89" s="75"/>
      <c r="DC89" s="79"/>
      <c r="DD89" s="36"/>
      <c r="DE89" s="36"/>
      <c r="DF89" s="36"/>
      <c r="DG89" s="36"/>
      <c r="DH89" s="36"/>
      <c r="DI89" s="36"/>
      <c r="DJ89" s="36"/>
      <c r="DK89" s="75"/>
      <c r="DL89" s="79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75"/>
      <c r="EE89" s="89"/>
      <c r="EF89" s="36"/>
      <c r="EG89" s="89"/>
      <c r="EH89" s="89"/>
      <c r="EI89" s="98"/>
      <c r="EJ89" s="89"/>
      <c r="EK89" s="89"/>
      <c r="EL89" s="89"/>
      <c r="EM89" s="97"/>
      <c r="EN89" s="89"/>
      <c r="EO89" s="89"/>
      <c r="EP89" s="63"/>
      <c r="EQ89" s="23">
        <f>SUM(G89:EP89)</f>
        <v>42289173.20565146</v>
      </c>
    </row>
    <row r="90" spans="1:147" ht="15" customHeight="1">
      <c r="A90" s="170"/>
      <c r="B90" s="210"/>
      <c r="C90" s="217"/>
      <c r="D90" s="151" t="s">
        <v>91</v>
      </c>
      <c r="E90" s="17">
        <v>3</v>
      </c>
      <c r="F90" s="18">
        <v>84</v>
      </c>
      <c r="G90" s="66"/>
      <c r="H90" s="36"/>
      <c r="I90" s="36"/>
      <c r="J90" s="36"/>
      <c r="K90" s="36"/>
      <c r="L90" s="36"/>
      <c r="M90" s="36"/>
      <c r="N90" s="36"/>
      <c r="O90" s="75"/>
      <c r="P90" s="79">
        <v>141798.21618594535</v>
      </c>
      <c r="Q90" s="36">
        <v>108354.33614437684</v>
      </c>
      <c r="R90" s="36">
        <v>245248.16790313646</v>
      </c>
      <c r="S90" s="36">
        <v>98712.1121252222</v>
      </c>
      <c r="T90" s="36">
        <v>532235.8384994774</v>
      </c>
      <c r="U90" s="36">
        <v>124332.40401554717</v>
      </c>
      <c r="V90" s="36">
        <v>163476.69689193246</v>
      </c>
      <c r="W90" s="36">
        <v>165158.7525602648</v>
      </c>
      <c r="X90" s="36">
        <v>151648.7722295908</v>
      </c>
      <c r="Y90" s="36">
        <v>245725.72590918915</v>
      </c>
      <c r="Z90" s="36">
        <v>524285.07445669256</v>
      </c>
      <c r="AA90" s="36">
        <v>317019.5498872638</v>
      </c>
      <c r="AB90" s="36">
        <v>558071.3399346797</v>
      </c>
      <c r="AC90" s="36">
        <v>104961.06210352741</v>
      </c>
      <c r="AD90" s="36">
        <v>174506.74687636833</v>
      </c>
      <c r="AE90" s="36">
        <v>409404.31920370326</v>
      </c>
      <c r="AF90" s="36">
        <v>311081.30193679396</v>
      </c>
      <c r="AG90" s="36">
        <v>15892352.920296969</v>
      </c>
      <c r="AH90" s="75">
        <v>59432537.78513289</v>
      </c>
      <c r="AI90" s="82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80"/>
      <c r="AZ90" s="82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80"/>
      <c r="BU90" s="79"/>
      <c r="BV90" s="36"/>
      <c r="BW90" s="36"/>
      <c r="BX90" s="36"/>
      <c r="BY90" s="75"/>
      <c r="BZ90" s="79"/>
      <c r="CA90" s="36"/>
      <c r="CB90" s="36"/>
      <c r="CC90" s="75"/>
      <c r="CD90" s="79"/>
      <c r="CE90" s="36"/>
      <c r="CF90" s="36"/>
      <c r="CG90" s="36"/>
      <c r="CH90" s="36"/>
      <c r="CI90" s="75"/>
      <c r="CJ90" s="79"/>
      <c r="CK90" s="36"/>
      <c r="CL90" s="36"/>
      <c r="CM90" s="75"/>
      <c r="CN90" s="79"/>
      <c r="CO90" s="36"/>
      <c r="CP90" s="36"/>
      <c r="CQ90" s="36"/>
      <c r="CR90" s="75"/>
      <c r="CS90" s="79"/>
      <c r="CT90" s="36"/>
      <c r="CU90" s="36"/>
      <c r="CV90" s="36"/>
      <c r="CW90" s="36"/>
      <c r="CX90" s="75"/>
      <c r="CY90" s="79"/>
      <c r="CZ90" s="36"/>
      <c r="DA90" s="36"/>
      <c r="DB90" s="75"/>
      <c r="DC90" s="79"/>
      <c r="DD90" s="36"/>
      <c r="DE90" s="36"/>
      <c r="DF90" s="36"/>
      <c r="DG90" s="36"/>
      <c r="DH90" s="36"/>
      <c r="DI90" s="36"/>
      <c r="DJ90" s="36"/>
      <c r="DK90" s="75"/>
      <c r="DL90" s="79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75"/>
      <c r="EE90" s="89"/>
      <c r="EF90" s="36"/>
      <c r="EG90" s="89"/>
      <c r="EH90" s="89"/>
      <c r="EI90" s="98"/>
      <c r="EJ90" s="89"/>
      <c r="EK90" s="89"/>
      <c r="EL90" s="89"/>
      <c r="EM90" s="97"/>
      <c r="EN90" s="89"/>
      <c r="EO90" s="89"/>
      <c r="EP90" s="63"/>
      <c r="EQ90" s="23">
        <f>SUM(G90:EP90)</f>
        <v>79700911.12229358</v>
      </c>
    </row>
    <row r="91" spans="1:147" ht="15" customHeight="1">
      <c r="A91" s="170"/>
      <c r="B91" s="211"/>
      <c r="C91" s="218"/>
      <c r="D91" s="151" t="s">
        <v>92</v>
      </c>
      <c r="E91" s="17">
        <v>4</v>
      </c>
      <c r="F91" s="18">
        <v>85</v>
      </c>
      <c r="G91" s="105"/>
      <c r="H91" s="19"/>
      <c r="I91" s="19"/>
      <c r="J91" s="19"/>
      <c r="K91" s="19"/>
      <c r="L91" s="19"/>
      <c r="M91" s="19"/>
      <c r="N91" s="19"/>
      <c r="O91" s="106"/>
      <c r="P91" s="107">
        <v>170731.77917548706</v>
      </c>
      <c r="Q91" s="19">
        <v>312213.129128032</v>
      </c>
      <c r="R91" s="19">
        <v>295290.42869427335</v>
      </c>
      <c r="S91" s="19">
        <v>118854.06588760603</v>
      </c>
      <c r="T91" s="19">
        <v>640837.198747354</v>
      </c>
      <c r="U91" s="19">
        <v>149702.112746633</v>
      </c>
      <c r="V91" s="19">
        <v>196833.69836959813</v>
      </c>
      <c r="W91" s="19">
        <v>198858.97319075675</v>
      </c>
      <c r="X91" s="19">
        <v>182592.31596104166</v>
      </c>
      <c r="Y91" s="19">
        <v>295865.43118884607</v>
      </c>
      <c r="Z91" s="19">
        <v>627767.6145602153</v>
      </c>
      <c r="AA91" s="19">
        <v>731240.298096281</v>
      </c>
      <c r="AB91" s="19">
        <v>460200.1351244892</v>
      </c>
      <c r="AC91" s="19">
        <v>505790.27091072395</v>
      </c>
      <c r="AD91" s="19">
        <v>502825.26232847804</v>
      </c>
      <c r="AE91" s="19">
        <v>1179661.1757816882</v>
      </c>
      <c r="AF91" s="19">
        <v>1956450.2289941553</v>
      </c>
      <c r="AG91" s="19">
        <v>31705274.333635937</v>
      </c>
      <c r="AH91" s="106">
        <v>163920152.40341285</v>
      </c>
      <c r="AI91" s="124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125"/>
      <c r="AZ91" s="124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125"/>
      <c r="BU91" s="107"/>
      <c r="BV91" s="19"/>
      <c r="BW91" s="19"/>
      <c r="BX91" s="19"/>
      <c r="BY91" s="106"/>
      <c r="BZ91" s="107"/>
      <c r="CA91" s="19"/>
      <c r="CB91" s="19"/>
      <c r="CC91" s="106"/>
      <c r="CD91" s="107"/>
      <c r="CE91" s="19"/>
      <c r="CF91" s="19"/>
      <c r="CG91" s="19"/>
      <c r="CH91" s="19"/>
      <c r="CI91" s="106"/>
      <c r="CJ91" s="107"/>
      <c r="CK91" s="19"/>
      <c r="CL91" s="19"/>
      <c r="CM91" s="106"/>
      <c r="CN91" s="107"/>
      <c r="CO91" s="19"/>
      <c r="CP91" s="19"/>
      <c r="CQ91" s="19"/>
      <c r="CR91" s="106"/>
      <c r="CS91" s="107"/>
      <c r="CT91" s="19"/>
      <c r="CU91" s="19"/>
      <c r="CV91" s="19"/>
      <c r="CW91" s="19"/>
      <c r="CX91" s="106"/>
      <c r="CY91" s="107"/>
      <c r="CZ91" s="19"/>
      <c r="DA91" s="19"/>
      <c r="DB91" s="106"/>
      <c r="DC91" s="107"/>
      <c r="DD91" s="19"/>
      <c r="DE91" s="19"/>
      <c r="DF91" s="19"/>
      <c r="DG91" s="19"/>
      <c r="DH91" s="19"/>
      <c r="DI91" s="19"/>
      <c r="DJ91" s="19"/>
      <c r="DK91" s="106"/>
      <c r="DL91" s="107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06"/>
      <c r="EE91" s="108"/>
      <c r="EF91" s="19"/>
      <c r="EG91" s="108"/>
      <c r="EH91" s="108"/>
      <c r="EI91" s="109"/>
      <c r="EJ91" s="108"/>
      <c r="EK91" s="108"/>
      <c r="EL91" s="108"/>
      <c r="EM91" s="110"/>
      <c r="EN91" s="108"/>
      <c r="EO91" s="108"/>
      <c r="EP91" s="64"/>
      <c r="EQ91" s="23">
        <f>SUM(G91:EP91)</f>
        <v>204151140.85593444</v>
      </c>
    </row>
    <row r="92" spans="1:147" ht="15" customHeight="1">
      <c r="A92" s="170"/>
      <c r="B92" s="224" t="s">
        <v>16</v>
      </c>
      <c r="C92" s="219" t="s">
        <v>21</v>
      </c>
      <c r="D92" s="151" t="s">
        <v>85</v>
      </c>
      <c r="E92" s="17">
        <v>1</v>
      </c>
      <c r="F92" s="18">
        <v>86</v>
      </c>
      <c r="G92" s="111">
        <v>7576.5919631260995</v>
      </c>
      <c r="H92" s="112">
        <v>14762.827988314924</v>
      </c>
      <c r="I92" s="112">
        <v>31913.76973594921</v>
      </c>
      <c r="J92" s="112">
        <v>37581.1739416071</v>
      </c>
      <c r="K92" s="112">
        <v>374877.16573851043</v>
      </c>
      <c r="L92" s="112">
        <v>43721.85463781527</v>
      </c>
      <c r="M92" s="112">
        <v>96154.19408938356</v>
      </c>
      <c r="N92" s="112">
        <v>32573.20323965281</v>
      </c>
      <c r="O92" s="113">
        <v>187255.1939946711</v>
      </c>
      <c r="P92" s="114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3"/>
      <c r="AI92" s="118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20"/>
      <c r="AZ92" s="118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20"/>
      <c r="BU92" s="114"/>
      <c r="BV92" s="112"/>
      <c r="BW92" s="112"/>
      <c r="BX92" s="112"/>
      <c r="BY92" s="113"/>
      <c r="BZ92" s="114"/>
      <c r="CA92" s="112"/>
      <c r="CB92" s="112"/>
      <c r="CC92" s="113"/>
      <c r="CD92" s="114"/>
      <c r="CE92" s="112"/>
      <c r="CF92" s="112"/>
      <c r="CG92" s="112"/>
      <c r="CH92" s="112"/>
      <c r="CI92" s="113"/>
      <c r="CJ92" s="114"/>
      <c r="CK92" s="112"/>
      <c r="CL92" s="112"/>
      <c r="CM92" s="113"/>
      <c r="CN92" s="114"/>
      <c r="CO92" s="112"/>
      <c r="CP92" s="112"/>
      <c r="CQ92" s="112"/>
      <c r="CR92" s="113"/>
      <c r="CS92" s="114"/>
      <c r="CT92" s="112"/>
      <c r="CU92" s="112"/>
      <c r="CV92" s="112"/>
      <c r="CW92" s="112"/>
      <c r="CX92" s="113"/>
      <c r="CY92" s="114"/>
      <c r="CZ92" s="112"/>
      <c r="DA92" s="112"/>
      <c r="DB92" s="113"/>
      <c r="DC92" s="114"/>
      <c r="DD92" s="112"/>
      <c r="DE92" s="112"/>
      <c r="DF92" s="112"/>
      <c r="DG92" s="112"/>
      <c r="DH92" s="112"/>
      <c r="DI92" s="112"/>
      <c r="DJ92" s="112"/>
      <c r="DK92" s="113"/>
      <c r="DL92" s="114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3"/>
      <c r="EE92" s="115"/>
      <c r="EF92" s="112"/>
      <c r="EG92" s="115"/>
      <c r="EH92" s="115"/>
      <c r="EI92" s="116"/>
      <c r="EJ92" s="115"/>
      <c r="EK92" s="115"/>
      <c r="EL92" s="115"/>
      <c r="EM92" s="117"/>
      <c r="EN92" s="115"/>
      <c r="EO92" s="115"/>
      <c r="EP92" s="62"/>
      <c r="EQ92" s="23">
        <f>SUM(G92:EP92)</f>
        <v>826415.9753290305</v>
      </c>
    </row>
    <row r="93" spans="1:147" ht="15" customHeight="1">
      <c r="A93" s="170"/>
      <c r="B93" s="225"/>
      <c r="C93" s="217"/>
      <c r="D93" s="151" t="s">
        <v>86</v>
      </c>
      <c r="E93" s="17">
        <v>2</v>
      </c>
      <c r="F93" s="18">
        <v>87</v>
      </c>
      <c r="G93" s="66">
        <v>7102.890670068993</v>
      </c>
      <c r="H93" s="36">
        <v>12015.793254248243</v>
      </c>
      <c r="I93" s="36">
        <v>24909.820541284964</v>
      </c>
      <c r="J93" s="36">
        <v>35387.74253649483</v>
      </c>
      <c r="K93" s="36">
        <v>374444.62999345723</v>
      </c>
      <c r="L93" s="36">
        <v>22447.220768389678</v>
      </c>
      <c r="M93" s="36">
        <v>102489.36584460252</v>
      </c>
      <c r="N93" s="36">
        <v>19414.175617217355</v>
      </c>
      <c r="O93" s="75">
        <v>186700.09006696372</v>
      </c>
      <c r="P93" s="79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75"/>
      <c r="AI93" s="82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80"/>
      <c r="AZ93" s="82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80"/>
      <c r="BU93" s="79"/>
      <c r="BV93" s="36"/>
      <c r="BW93" s="36"/>
      <c r="BX93" s="36"/>
      <c r="BY93" s="75"/>
      <c r="BZ93" s="79"/>
      <c r="CA93" s="36"/>
      <c r="CB93" s="36"/>
      <c r="CC93" s="75"/>
      <c r="CD93" s="79"/>
      <c r="CE93" s="36"/>
      <c r="CF93" s="36"/>
      <c r="CG93" s="36"/>
      <c r="CH93" s="36"/>
      <c r="CI93" s="75"/>
      <c r="CJ93" s="79"/>
      <c r="CK93" s="36"/>
      <c r="CL93" s="36"/>
      <c r="CM93" s="75"/>
      <c r="CN93" s="79"/>
      <c r="CO93" s="36"/>
      <c r="CP93" s="36"/>
      <c r="CQ93" s="36"/>
      <c r="CR93" s="75"/>
      <c r="CS93" s="79"/>
      <c r="CT93" s="36"/>
      <c r="CU93" s="36"/>
      <c r="CV93" s="36"/>
      <c r="CW93" s="36"/>
      <c r="CX93" s="75"/>
      <c r="CY93" s="79"/>
      <c r="CZ93" s="36"/>
      <c r="DA93" s="36"/>
      <c r="DB93" s="75"/>
      <c r="DC93" s="79"/>
      <c r="DD93" s="36"/>
      <c r="DE93" s="36"/>
      <c r="DF93" s="36"/>
      <c r="DG93" s="36"/>
      <c r="DH93" s="36"/>
      <c r="DI93" s="36"/>
      <c r="DJ93" s="36"/>
      <c r="DK93" s="75"/>
      <c r="DL93" s="79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75"/>
      <c r="EE93" s="89"/>
      <c r="EF93" s="36"/>
      <c r="EG93" s="89"/>
      <c r="EH93" s="89"/>
      <c r="EI93" s="98"/>
      <c r="EJ93" s="89"/>
      <c r="EK93" s="89"/>
      <c r="EL93" s="89"/>
      <c r="EM93" s="97"/>
      <c r="EN93" s="89"/>
      <c r="EO93" s="89"/>
      <c r="EP93" s="63"/>
      <c r="EQ93" s="23">
        <f>SUM(G93:EP93)</f>
        <v>784911.7292927274</v>
      </c>
    </row>
    <row r="94" spans="1:147" ht="15" customHeight="1">
      <c r="A94" s="170"/>
      <c r="B94" s="225"/>
      <c r="C94" s="217"/>
      <c r="D94" s="151" t="s">
        <v>87</v>
      </c>
      <c r="E94" s="17">
        <v>3</v>
      </c>
      <c r="F94" s="18">
        <v>88</v>
      </c>
      <c r="G94" s="66">
        <v>27468.04016447855</v>
      </c>
      <c r="H94" s="36">
        <v>59092.16430947268</v>
      </c>
      <c r="I94" s="36">
        <v>65380.27686836789</v>
      </c>
      <c r="J94" s="36">
        <v>115677.34896329025</v>
      </c>
      <c r="K94" s="36">
        <v>1119567.7834952257</v>
      </c>
      <c r="L94" s="36">
        <v>68194.45274760897</v>
      </c>
      <c r="M94" s="36">
        <v>338782.6052726888</v>
      </c>
      <c r="N94" s="36">
        <v>68760.01913373955</v>
      </c>
      <c r="O94" s="75">
        <v>473320.50952870556</v>
      </c>
      <c r="P94" s="79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75"/>
      <c r="AI94" s="82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80"/>
      <c r="AZ94" s="82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80"/>
      <c r="BU94" s="79"/>
      <c r="BV94" s="36"/>
      <c r="BW94" s="36"/>
      <c r="BX94" s="36"/>
      <c r="BY94" s="75"/>
      <c r="BZ94" s="79"/>
      <c r="CA94" s="36"/>
      <c r="CB94" s="36"/>
      <c r="CC94" s="75"/>
      <c r="CD94" s="79"/>
      <c r="CE94" s="36"/>
      <c r="CF94" s="36"/>
      <c r="CG94" s="36"/>
      <c r="CH94" s="36"/>
      <c r="CI94" s="75"/>
      <c r="CJ94" s="79"/>
      <c r="CK94" s="36"/>
      <c r="CL94" s="36"/>
      <c r="CM94" s="75"/>
      <c r="CN94" s="79"/>
      <c r="CO94" s="36"/>
      <c r="CP94" s="36"/>
      <c r="CQ94" s="36"/>
      <c r="CR94" s="75"/>
      <c r="CS94" s="79"/>
      <c r="CT94" s="36"/>
      <c r="CU94" s="36"/>
      <c r="CV94" s="36"/>
      <c r="CW94" s="36"/>
      <c r="CX94" s="75"/>
      <c r="CY94" s="79"/>
      <c r="CZ94" s="36"/>
      <c r="DA94" s="36"/>
      <c r="DB94" s="75"/>
      <c r="DC94" s="79"/>
      <c r="DD94" s="36"/>
      <c r="DE94" s="36"/>
      <c r="DF94" s="36"/>
      <c r="DG94" s="36"/>
      <c r="DH94" s="36"/>
      <c r="DI94" s="36"/>
      <c r="DJ94" s="36"/>
      <c r="DK94" s="75"/>
      <c r="DL94" s="79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75"/>
      <c r="EE94" s="89"/>
      <c r="EF94" s="36"/>
      <c r="EG94" s="89"/>
      <c r="EH94" s="89"/>
      <c r="EI94" s="98"/>
      <c r="EJ94" s="89"/>
      <c r="EK94" s="89"/>
      <c r="EL94" s="89"/>
      <c r="EM94" s="97"/>
      <c r="EN94" s="89"/>
      <c r="EO94" s="89"/>
      <c r="EP94" s="63"/>
      <c r="EQ94" s="23">
        <f>SUM(G94:EP94)</f>
        <v>2336243.200483578</v>
      </c>
    </row>
    <row r="95" spans="1:147" ht="15" customHeight="1">
      <c r="A95" s="170"/>
      <c r="B95" s="225"/>
      <c r="C95" s="217"/>
      <c r="D95" s="151" t="s">
        <v>88</v>
      </c>
      <c r="E95" s="17">
        <v>4</v>
      </c>
      <c r="F95" s="18">
        <v>89</v>
      </c>
      <c r="G95" s="66">
        <v>99640.24295413878</v>
      </c>
      <c r="H95" s="36">
        <v>174770.51008691508</v>
      </c>
      <c r="I95" s="36">
        <v>82681.21546614167</v>
      </c>
      <c r="J95" s="36">
        <v>228491.7978242379</v>
      </c>
      <c r="K95" s="36">
        <v>1715377.3113203263</v>
      </c>
      <c r="L95" s="36">
        <v>170945.4857419334</v>
      </c>
      <c r="M95" s="36">
        <v>489311.8919969624</v>
      </c>
      <c r="N95" s="36">
        <v>151880.47989476466</v>
      </c>
      <c r="O95" s="75">
        <v>524480.7282909354</v>
      </c>
      <c r="P95" s="79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75"/>
      <c r="AI95" s="82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80"/>
      <c r="AZ95" s="82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80"/>
      <c r="BU95" s="79"/>
      <c r="BV95" s="36"/>
      <c r="BW95" s="36"/>
      <c r="BX95" s="36"/>
      <c r="BY95" s="75"/>
      <c r="BZ95" s="79"/>
      <c r="CA95" s="36"/>
      <c r="CB95" s="36"/>
      <c r="CC95" s="75"/>
      <c r="CD95" s="79"/>
      <c r="CE95" s="36"/>
      <c r="CF95" s="36"/>
      <c r="CG95" s="36"/>
      <c r="CH95" s="36"/>
      <c r="CI95" s="75"/>
      <c r="CJ95" s="79"/>
      <c r="CK95" s="36"/>
      <c r="CL95" s="36"/>
      <c r="CM95" s="75"/>
      <c r="CN95" s="79"/>
      <c r="CO95" s="36"/>
      <c r="CP95" s="36"/>
      <c r="CQ95" s="36"/>
      <c r="CR95" s="75"/>
      <c r="CS95" s="79"/>
      <c r="CT95" s="36"/>
      <c r="CU95" s="36"/>
      <c r="CV95" s="36"/>
      <c r="CW95" s="36"/>
      <c r="CX95" s="75"/>
      <c r="CY95" s="79"/>
      <c r="CZ95" s="36"/>
      <c r="DA95" s="36"/>
      <c r="DB95" s="75"/>
      <c r="DC95" s="79"/>
      <c r="DD95" s="36"/>
      <c r="DE95" s="36"/>
      <c r="DF95" s="36"/>
      <c r="DG95" s="36"/>
      <c r="DH95" s="36"/>
      <c r="DI95" s="36"/>
      <c r="DJ95" s="36"/>
      <c r="DK95" s="75"/>
      <c r="DL95" s="79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75"/>
      <c r="EE95" s="89"/>
      <c r="EF95" s="36"/>
      <c r="EG95" s="89"/>
      <c r="EH95" s="89"/>
      <c r="EI95" s="98"/>
      <c r="EJ95" s="89"/>
      <c r="EK95" s="89"/>
      <c r="EL95" s="89"/>
      <c r="EM95" s="97"/>
      <c r="EN95" s="89"/>
      <c r="EO95" s="89"/>
      <c r="EP95" s="63"/>
      <c r="EQ95" s="23">
        <f>SUM(G95:EP95)</f>
        <v>3637579.6635763557</v>
      </c>
    </row>
    <row r="96" spans="1:147" ht="15" customHeight="1">
      <c r="A96" s="171"/>
      <c r="B96" s="226"/>
      <c r="C96" s="218"/>
      <c r="D96" s="151" t="s">
        <v>97</v>
      </c>
      <c r="E96" s="17">
        <v>5</v>
      </c>
      <c r="F96" s="18">
        <v>90</v>
      </c>
      <c r="G96" s="105">
        <v>683697.605825391</v>
      </c>
      <c r="H96" s="19">
        <v>436363.35320672824</v>
      </c>
      <c r="I96" s="19">
        <v>180641.07180005137</v>
      </c>
      <c r="J96" s="19">
        <v>536831.5317533317</v>
      </c>
      <c r="K96" s="19">
        <v>3260298.3614446074</v>
      </c>
      <c r="L96" s="19">
        <v>366734.92415199865</v>
      </c>
      <c r="M96" s="19">
        <v>1532851.2200805768</v>
      </c>
      <c r="N96" s="19">
        <v>163990.09313527678</v>
      </c>
      <c r="O96" s="106">
        <v>894076.1767229047</v>
      </c>
      <c r="P96" s="107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25"/>
      <c r="AI96" s="124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125"/>
      <c r="AZ96" s="124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125"/>
      <c r="BU96" s="107"/>
      <c r="BV96" s="19"/>
      <c r="BW96" s="19"/>
      <c r="BX96" s="19"/>
      <c r="BY96" s="106"/>
      <c r="BZ96" s="107"/>
      <c r="CA96" s="19"/>
      <c r="CB96" s="19"/>
      <c r="CC96" s="106"/>
      <c r="CD96" s="107"/>
      <c r="CE96" s="19"/>
      <c r="CF96" s="19"/>
      <c r="CG96" s="19"/>
      <c r="CH96" s="19"/>
      <c r="CI96" s="106"/>
      <c r="CJ96" s="107"/>
      <c r="CK96" s="19"/>
      <c r="CL96" s="19"/>
      <c r="CM96" s="106"/>
      <c r="CN96" s="107"/>
      <c r="CO96" s="19"/>
      <c r="CP96" s="19"/>
      <c r="CQ96" s="19"/>
      <c r="CR96" s="106"/>
      <c r="CS96" s="107"/>
      <c r="CT96" s="19"/>
      <c r="CU96" s="19"/>
      <c r="CV96" s="19"/>
      <c r="CW96" s="19"/>
      <c r="CX96" s="106"/>
      <c r="CY96" s="107"/>
      <c r="CZ96" s="19"/>
      <c r="DA96" s="19"/>
      <c r="DB96" s="106"/>
      <c r="DC96" s="107"/>
      <c r="DD96" s="19"/>
      <c r="DE96" s="19"/>
      <c r="DF96" s="19"/>
      <c r="DG96" s="19"/>
      <c r="DH96" s="19"/>
      <c r="DI96" s="19"/>
      <c r="DJ96" s="19"/>
      <c r="DK96" s="106"/>
      <c r="DL96" s="107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06"/>
      <c r="EE96" s="108"/>
      <c r="EF96" s="19"/>
      <c r="EG96" s="108"/>
      <c r="EH96" s="108"/>
      <c r="EI96" s="109"/>
      <c r="EJ96" s="108"/>
      <c r="EK96" s="108"/>
      <c r="EL96" s="108"/>
      <c r="EM96" s="110"/>
      <c r="EN96" s="108"/>
      <c r="EO96" s="108"/>
      <c r="EP96" s="64"/>
      <c r="EQ96" s="23">
        <f>SUM(G96:EP96)</f>
        <v>8055484.338120867</v>
      </c>
    </row>
    <row r="97" spans="1:147" ht="15" customHeight="1">
      <c r="A97" s="233" t="s">
        <v>26</v>
      </c>
      <c r="B97" s="209" t="s">
        <v>27</v>
      </c>
      <c r="C97" s="219" t="s">
        <v>24</v>
      </c>
      <c r="D97" s="151" t="s">
        <v>85</v>
      </c>
      <c r="E97" s="25">
        <v>1</v>
      </c>
      <c r="F97" s="18">
        <v>91</v>
      </c>
      <c r="G97" s="111"/>
      <c r="H97" s="112"/>
      <c r="I97" s="112"/>
      <c r="J97" s="112"/>
      <c r="K97" s="112"/>
      <c r="L97" s="112"/>
      <c r="M97" s="112"/>
      <c r="N97" s="112"/>
      <c r="O97" s="113"/>
      <c r="P97" s="114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20"/>
      <c r="AI97" s="118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20"/>
      <c r="AZ97" s="118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20"/>
      <c r="BU97" s="114"/>
      <c r="BV97" s="112"/>
      <c r="BW97" s="112"/>
      <c r="BX97" s="112"/>
      <c r="BY97" s="113"/>
      <c r="BZ97" s="114"/>
      <c r="CA97" s="112"/>
      <c r="CB97" s="112"/>
      <c r="CC97" s="113"/>
      <c r="CD97" s="114">
        <v>4092456.584157265</v>
      </c>
      <c r="CE97" s="112"/>
      <c r="CF97" s="112"/>
      <c r="CG97" s="112"/>
      <c r="CH97" s="112"/>
      <c r="CI97" s="113"/>
      <c r="CJ97" s="114"/>
      <c r="CK97" s="112"/>
      <c r="CL97" s="112"/>
      <c r="CM97" s="113"/>
      <c r="CN97" s="114"/>
      <c r="CO97" s="112"/>
      <c r="CP97" s="112"/>
      <c r="CQ97" s="112"/>
      <c r="CR97" s="113"/>
      <c r="CS97" s="114"/>
      <c r="CT97" s="112"/>
      <c r="CU97" s="112"/>
      <c r="CV97" s="112"/>
      <c r="CW97" s="112"/>
      <c r="CX97" s="113"/>
      <c r="CY97" s="114"/>
      <c r="CZ97" s="112"/>
      <c r="DA97" s="112"/>
      <c r="DB97" s="113"/>
      <c r="DC97" s="121">
        <v>13511.731957659145</v>
      </c>
      <c r="DD97" s="122">
        <v>26327.321794011168</v>
      </c>
      <c r="DE97" s="122">
        <v>56913.491518247596</v>
      </c>
      <c r="DF97" s="122">
        <v>67020.46928546051</v>
      </c>
      <c r="DG97" s="122">
        <v>668538.0188292202</v>
      </c>
      <c r="DH97" s="122">
        <v>77971.46572403639</v>
      </c>
      <c r="DI97" s="122">
        <v>171476.79371721504</v>
      </c>
      <c r="DJ97" s="122">
        <v>58089.493708850816</v>
      </c>
      <c r="DK97" s="123">
        <v>333941.9624613814</v>
      </c>
      <c r="DL97" s="121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3"/>
      <c r="EE97" s="136">
        <v>788718.722680028</v>
      </c>
      <c r="EF97" s="112"/>
      <c r="EG97" s="115"/>
      <c r="EH97" s="115"/>
      <c r="EI97" s="116"/>
      <c r="EJ97" s="115"/>
      <c r="EK97" s="115"/>
      <c r="EL97" s="115"/>
      <c r="EM97" s="117"/>
      <c r="EN97" s="115"/>
      <c r="EO97" s="115"/>
      <c r="EP97" s="62"/>
      <c r="EQ97" s="23">
        <f>SUM(G97:EP97)</f>
        <v>6354966.055833373</v>
      </c>
    </row>
    <row r="98" spans="1:147" ht="15" customHeight="1">
      <c r="A98" s="234"/>
      <c r="B98" s="210"/>
      <c r="C98" s="217"/>
      <c r="D98" s="151" t="s">
        <v>86</v>
      </c>
      <c r="E98" s="17">
        <v>2</v>
      </c>
      <c r="F98" s="18">
        <v>92</v>
      </c>
      <c r="G98" s="66"/>
      <c r="H98" s="36"/>
      <c r="I98" s="36"/>
      <c r="J98" s="36"/>
      <c r="K98" s="36"/>
      <c r="L98" s="36"/>
      <c r="M98" s="36"/>
      <c r="N98" s="36"/>
      <c r="O98" s="75"/>
      <c r="P98" s="79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80"/>
      <c r="AI98" s="82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80"/>
      <c r="AZ98" s="82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80"/>
      <c r="BU98" s="79"/>
      <c r="BV98" s="36"/>
      <c r="BW98" s="36"/>
      <c r="BX98" s="36"/>
      <c r="BY98" s="75"/>
      <c r="BZ98" s="79"/>
      <c r="CA98" s="36"/>
      <c r="CB98" s="36"/>
      <c r="CC98" s="75"/>
      <c r="CD98" s="79"/>
      <c r="CE98" s="36">
        <v>3531706.8435137523</v>
      </c>
      <c r="CF98" s="36"/>
      <c r="CG98" s="36"/>
      <c r="CH98" s="36"/>
      <c r="CI98" s="75"/>
      <c r="CJ98" s="79"/>
      <c r="CK98" s="36"/>
      <c r="CL98" s="36"/>
      <c r="CM98" s="75"/>
      <c r="CN98" s="79"/>
      <c r="CO98" s="36"/>
      <c r="CP98" s="36"/>
      <c r="CQ98" s="36"/>
      <c r="CR98" s="75"/>
      <c r="CS98" s="79"/>
      <c r="CT98" s="36"/>
      <c r="CU98" s="36"/>
      <c r="CV98" s="36"/>
      <c r="CW98" s="36"/>
      <c r="CX98" s="75"/>
      <c r="CY98" s="79"/>
      <c r="CZ98" s="36"/>
      <c r="DA98" s="36"/>
      <c r="DB98" s="75"/>
      <c r="DC98" s="85">
        <v>12666.95571381041</v>
      </c>
      <c r="DD98" s="38">
        <v>21428.391353289117</v>
      </c>
      <c r="DE98" s="38">
        <v>44422.98330242448</v>
      </c>
      <c r="DF98" s="38">
        <v>63108.80856021268</v>
      </c>
      <c r="DG98" s="38">
        <v>667766.655256032</v>
      </c>
      <c r="DH98" s="38">
        <v>40031.300575904184</v>
      </c>
      <c r="DI98" s="38">
        <v>182774.6362140589</v>
      </c>
      <c r="DJ98" s="38">
        <v>34622.31282817161</v>
      </c>
      <c r="DK98" s="86">
        <v>332952.01664981747</v>
      </c>
      <c r="DL98" s="85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86"/>
      <c r="EE98" s="95">
        <v>1543365.66431564</v>
      </c>
      <c r="EF98" s="36"/>
      <c r="EG98" s="89"/>
      <c r="EH98" s="89"/>
      <c r="EI98" s="98"/>
      <c r="EJ98" s="89"/>
      <c r="EK98" s="89"/>
      <c r="EL98" s="89"/>
      <c r="EM98" s="97"/>
      <c r="EN98" s="89"/>
      <c r="EO98" s="89"/>
      <c r="EP98" s="63"/>
      <c r="EQ98" s="23">
        <f>SUM(G98:EP98)</f>
        <v>6474846.568283114</v>
      </c>
    </row>
    <row r="99" spans="1:147" ht="15" customHeight="1">
      <c r="A99" s="234"/>
      <c r="B99" s="210"/>
      <c r="C99" s="217"/>
      <c r="D99" s="151" t="s">
        <v>87</v>
      </c>
      <c r="E99" s="17">
        <v>3</v>
      </c>
      <c r="F99" s="18">
        <v>93</v>
      </c>
      <c r="G99" s="66"/>
      <c r="H99" s="36"/>
      <c r="I99" s="36"/>
      <c r="J99" s="36"/>
      <c r="K99" s="36"/>
      <c r="L99" s="36"/>
      <c r="M99" s="36"/>
      <c r="N99" s="36"/>
      <c r="O99" s="75"/>
      <c r="P99" s="79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80"/>
      <c r="AI99" s="82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80"/>
      <c r="AZ99" s="82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80"/>
      <c r="BU99" s="79"/>
      <c r="BV99" s="36"/>
      <c r="BW99" s="36"/>
      <c r="BX99" s="36"/>
      <c r="BY99" s="75"/>
      <c r="BZ99" s="79"/>
      <c r="CA99" s="36"/>
      <c r="CB99" s="36"/>
      <c r="CC99" s="75"/>
      <c r="CD99" s="79"/>
      <c r="CE99" s="36"/>
      <c r="CF99" s="36">
        <v>6420896.523080882</v>
      </c>
      <c r="CG99" s="36"/>
      <c r="CH99" s="36"/>
      <c r="CI99" s="75"/>
      <c r="CJ99" s="79"/>
      <c r="CK99" s="36"/>
      <c r="CL99" s="36"/>
      <c r="CM99" s="75"/>
      <c r="CN99" s="79"/>
      <c r="CO99" s="36"/>
      <c r="CP99" s="36"/>
      <c r="CQ99" s="36"/>
      <c r="CR99" s="75"/>
      <c r="CS99" s="79"/>
      <c r="CT99" s="36"/>
      <c r="CU99" s="36"/>
      <c r="CV99" s="36"/>
      <c r="CW99" s="36"/>
      <c r="CX99" s="75"/>
      <c r="CY99" s="79"/>
      <c r="CZ99" s="36"/>
      <c r="DA99" s="36"/>
      <c r="DB99" s="75"/>
      <c r="DC99" s="85">
        <v>48985.18989948577</v>
      </c>
      <c r="DD99" s="38">
        <v>105382.14131543542</v>
      </c>
      <c r="DE99" s="38">
        <v>116596.0606909123</v>
      </c>
      <c r="DF99" s="38">
        <v>206293.45494272647</v>
      </c>
      <c r="DG99" s="38">
        <v>1996583.6714765527</v>
      </c>
      <c r="DH99" s="38">
        <v>121614.72744069547</v>
      </c>
      <c r="DI99" s="38">
        <v>604168.7049586499</v>
      </c>
      <c r="DJ99" s="38">
        <v>122623.33150052204</v>
      </c>
      <c r="DK99" s="86">
        <v>844097.1727050466</v>
      </c>
      <c r="DL99" s="85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86"/>
      <c r="EE99" s="95">
        <v>4822613.256123513</v>
      </c>
      <c r="EF99" s="36"/>
      <c r="EG99" s="89"/>
      <c r="EH99" s="89"/>
      <c r="EI99" s="98"/>
      <c r="EJ99" s="89"/>
      <c r="EK99" s="89"/>
      <c r="EL99" s="89"/>
      <c r="EM99" s="97"/>
      <c r="EN99" s="89"/>
      <c r="EO99" s="89"/>
      <c r="EP99" s="63"/>
      <c r="EQ99" s="23">
        <f>SUM(G99:EP99)</f>
        <v>15409854.234134423</v>
      </c>
    </row>
    <row r="100" spans="1:147" ht="15" customHeight="1">
      <c r="A100" s="234"/>
      <c r="B100" s="210"/>
      <c r="C100" s="217"/>
      <c r="D100" s="151" t="s">
        <v>88</v>
      </c>
      <c r="E100" s="17">
        <v>4</v>
      </c>
      <c r="F100" s="18">
        <v>94</v>
      </c>
      <c r="G100" s="66"/>
      <c r="H100" s="36"/>
      <c r="I100" s="36"/>
      <c r="J100" s="36"/>
      <c r="K100" s="36"/>
      <c r="L100" s="36"/>
      <c r="M100" s="36"/>
      <c r="N100" s="36"/>
      <c r="O100" s="75"/>
      <c r="P100" s="79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80"/>
      <c r="AI100" s="82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80"/>
      <c r="AZ100" s="82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80"/>
      <c r="BU100" s="79"/>
      <c r="BV100" s="36"/>
      <c r="BW100" s="36"/>
      <c r="BX100" s="36"/>
      <c r="BY100" s="75"/>
      <c r="BZ100" s="79"/>
      <c r="CA100" s="36"/>
      <c r="CB100" s="36"/>
      <c r="CC100" s="75"/>
      <c r="CD100" s="79"/>
      <c r="CE100" s="36"/>
      <c r="CF100" s="36"/>
      <c r="CG100" s="36">
        <v>9384826.309932884</v>
      </c>
      <c r="CH100" s="36"/>
      <c r="CI100" s="75"/>
      <c r="CJ100" s="79"/>
      <c r="CK100" s="36"/>
      <c r="CL100" s="36"/>
      <c r="CM100" s="75"/>
      <c r="CN100" s="79"/>
      <c r="CO100" s="36"/>
      <c r="CP100" s="36"/>
      <c r="CQ100" s="36"/>
      <c r="CR100" s="75"/>
      <c r="CS100" s="79"/>
      <c r="CT100" s="36"/>
      <c r="CU100" s="36"/>
      <c r="CV100" s="36"/>
      <c r="CW100" s="36"/>
      <c r="CX100" s="75"/>
      <c r="CY100" s="79"/>
      <c r="CZ100" s="36"/>
      <c r="DA100" s="36"/>
      <c r="DB100" s="75"/>
      <c r="DC100" s="85">
        <v>177792.25972582895</v>
      </c>
      <c r="DD100" s="38">
        <v>311850.34279864456</v>
      </c>
      <c r="DE100" s="38">
        <v>147531.55651546796</v>
      </c>
      <c r="DF100" s="38">
        <v>407707.48705105484</v>
      </c>
      <c r="DG100" s="38">
        <v>3060819.5987883178</v>
      </c>
      <c r="DH100" s="38">
        <v>305025.1916183769</v>
      </c>
      <c r="DI100" s="38">
        <v>873099.7076041063</v>
      </c>
      <c r="DJ100" s="38">
        <v>271006.7029961201</v>
      </c>
      <c r="DK100" s="86">
        <v>935852.935529405</v>
      </c>
      <c r="DL100" s="85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86"/>
      <c r="EE100" s="95">
        <v>5102120.699712558</v>
      </c>
      <c r="EF100" s="36"/>
      <c r="EG100" s="89"/>
      <c r="EH100" s="89"/>
      <c r="EI100" s="98"/>
      <c r="EJ100" s="89"/>
      <c r="EK100" s="89"/>
      <c r="EL100" s="89"/>
      <c r="EM100" s="97"/>
      <c r="EN100" s="89"/>
      <c r="EO100" s="89"/>
      <c r="EP100" s="63"/>
      <c r="EQ100" s="23">
        <f>SUM(G100:EP100)</f>
        <v>20977632.792272765</v>
      </c>
    </row>
    <row r="101" spans="1:147" ht="15" customHeight="1">
      <c r="A101" s="234"/>
      <c r="B101" s="210"/>
      <c r="C101" s="217"/>
      <c r="D101" s="151" t="s">
        <v>97</v>
      </c>
      <c r="E101" s="17">
        <v>5</v>
      </c>
      <c r="F101" s="18">
        <v>95</v>
      </c>
      <c r="G101" s="66"/>
      <c r="H101" s="36"/>
      <c r="I101" s="36"/>
      <c r="J101" s="36"/>
      <c r="K101" s="36"/>
      <c r="L101" s="36"/>
      <c r="M101" s="36"/>
      <c r="N101" s="36"/>
      <c r="O101" s="75"/>
      <c r="P101" s="79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80"/>
      <c r="AI101" s="82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80"/>
      <c r="AZ101" s="82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80"/>
      <c r="BU101" s="79"/>
      <c r="BV101" s="36"/>
      <c r="BW101" s="36"/>
      <c r="BX101" s="36"/>
      <c r="BY101" s="75"/>
      <c r="BZ101" s="79"/>
      <c r="CA101" s="36"/>
      <c r="CB101" s="36"/>
      <c r="CC101" s="75"/>
      <c r="CD101" s="79"/>
      <c r="CE101" s="36"/>
      <c r="CF101" s="36"/>
      <c r="CG101" s="36"/>
      <c r="CH101" s="36">
        <v>0</v>
      </c>
      <c r="CI101" s="75"/>
      <c r="CJ101" s="79"/>
      <c r="CK101" s="36"/>
      <c r="CL101" s="36"/>
      <c r="CM101" s="75"/>
      <c r="CN101" s="79"/>
      <c r="CO101" s="36"/>
      <c r="CP101" s="36"/>
      <c r="CQ101" s="36"/>
      <c r="CR101" s="75"/>
      <c r="CS101" s="79"/>
      <c r="CT101" s="36"/>
      <c r="CU101" s="36"/>
      <c r="CV101" s="36"/>
      <c r="CW101" s="36"/>
      <c r="CX101" s="75"/>
      <c r="CY101" s="79"/>
      <c r="CZ101" s="36"/>
      <c r="DA101" s="36"/>
      <c r="DB101" s="75"/>
      <c r="DC101" s="85">
        <v>1218968.078834723</v>
      </c>
      <c r="DD101" s="38">
        <v>777994.5312081847</v>
      </c>
      <c r="DE101" s="38">
        <v>322065.92267486965</v>
      </c>
      <c r="DF101" s="38">
        <v>957119.7783108547</v>
      </c>
      <c r="DG101" s="38">
        <v>5812803.198689417</v>
      </c>
      <c r="DH101" s="38">
        <v>653853.6366460941</v>
      </c>
      <c r="DI101" s="38">
        <v>2732928.550518101</v>
      </c>
      <c r="DJ101" s="38">
        <v>292378.80471397704</v>
      </c>
      <c r="DK101" s="86">
        <v>1594053.1459900262</v>
      </c>
      <c r="DL101" s="85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86"/>
      <c r="EE101" s="95">
        <v>1393180.023420916</v>
      </c>
      <c r="EF101" s="36"/>
      <c r="EG101" s="89"/>
      <c r="EH101" s="89"/>
      <c r="EI101" s="98"/>
      <c r="EJ101" s="89"/>
      <c r="EK101" s="89"/>
      <c r="EL101" s="89"/>
      <c r="EM101" s="97"/>
      <c r="EN101" s="89"/>
      <c r="EO101" s="89"/>
      <c r="EP101" s="63"/>
      <c r="EQ101" s="23">
        <f>SUM(G101:EP101)</f>
        <v>15755345.671007164</v>
      </c>
    </row>
    <row r="102" spans="1:147" ht="15" customHeight="1">
      <c r="A102" s="234"/>
      <c r="B102" s="210"/>
      <c r="C102" s="218"/>
      <c r="D102" s="151" t="s">
        <v>98</v>
      </c>
      <c r="E102" s="17">
        <v>6</v>
      </c>
      <c r="F102" s="18">
        <v>96</v>
      </c>
      <c r="G102" s="105"/>
      <c r="H102" s="19"/>
      <c r="I102" s="19"/>
      <c r="J102" s="19"/>
      <c r="K102" s="19"/>
      <c r="L102" s="19"/>
      <c r="M102" s="19"/>
      <c r="N102" s="19"/>
      <c r="O102" s="106"/>
      <c r="P102" s="107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25"/>
      <c r="AI102" s="124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125"/>
      <c r="AZ102" s="124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125"/>
      <c r="BU102" s="107"/>
      <c r="BV102" s="19"/>
      <c r="BW102" s="19"/>
      <c r="BX102" s="19"/>
      <c r="BY102" s="106"/>
      <c r="BZ102" s="107"/>
      <c r="CA102" s="19"/>
      <c r="CB102" s="19"/>
      <c r="CC102" s="106"/>
      <c r="CD102" s="107"/>
      <c r="CE102" s="19"/>
      <c r="CF102" s="19"/>
      <c r="CG102" s="19"/>
      <c r="CH102" s="19"/>
      <c r="CI102" s="106">
        <v>16864682.592222426</v>
      </c>
      <c r="CJ102" s="107"/>
      <c r="CK102" s="19"/>
      <c r="CL102" s="19"/>
      <c r="CM102" s="106"/>
      <c r="CN102" s="107"/>
      <c r="CO102" s="19"/>
      <c r="CP102" s="19"/>
      <c r="CQ102" s="19"/>
      <c r="CR102" s="106"/>
      <c r="CS102" s="107"/>
      <c r="CT102" s="19"/>
      <c r="CU102" s="19"/>
      <c r="CV102" s="19"/>
      <c r="CW102" s="19"/>
      <c r="CX102" s="106"/>
      <c r="CY102" s="107"/>
      <c r="CZ102" s="19"/>
      <c r="DA102" s="19"/>
      <c r="DB102" s="106"/>
      <c r="DC102" s="126">
        <v>0</v>
      </c>
      <c r="DD102" s="29">
        <v>0</v>
      </c>
      <c r="DE102" s="29">
        <v>0</v>
      </c>
      <c r="DF102" s="29">
        <v>0</v>
      </c>
      <c r="DG102" s="29">
        <v>0</v>
      </c>
      <c r="DH102" s="29">
        <v>0</v>
      </c>
      <c r="DI102" s="29">
        <v>0</v>
      </c>
      <c r="DJ102" s="29">
        <v>0</v>
      </c>
      <c r="DK102" s="127">
        <v>0</v>
      </c>
      <c r="DL102" s="126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127"/>
      <c r="EE102" s="137">
        <v>1989097.0931791752</v>
      </c>
      <c r="EF102" s="19"/>
      <c r="EG102" s="108"/>
      <c r="EH102" s="108"/>
      <c r="EI102" s="109"/>
      <c r="EJ102" s="108"/>
      <c r="EK102" s="108"/>
      <c r="EL102" s="108"/>
      <c r="EM102" s="110"/>
      <c r="EN102" s="108"/>
      <c r="EO102" s="108"/>
      <c r="EP102" s="64"/>
      <c r="EQ102" s="23">
        <f>SUM(G102:EP102)</f>
        <v>18853779.6854016</v>
      </c>
    </row>
    <row r="103" spans="1:147" ht="15" customHeight="1">
      <c r="A103" s="234"/>
      <c r="B103" s="210"/>
      <c r="C103" s="219" t="s">
        <v>22</v>
      </c>
      <c r="D103" s="151" t="s">
        <v>89</v>
      </c>
      <c r="E103" s="17">
        <v>1</v>
      </c>
      <c r="F103" s="18">
        <v>97</v>
      </c>
      <c r="G103" s="111"/>
      <c r="H103" s="112"/>
      <c r="I103" s="112"/>
      <c r="J103" s="112"/>
      <c r="K103" s="112"/>
      <c r="L103" s="112"/>
      <c r="M103" s="112"/>
      <c r="N103" s="112"/>
      <c r="O103" s="113"/>
      <c r="P103" s="114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20"/>
      <c r="AI103" s="118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20"/>
      <c r="AZ103" s="118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20"/>
      <c r="BU103" s="114"/>
      <c r="BV103" s="112"/>
      <c r="BW103" s="112"/>
      <c r="BX103" s="112"/>
      <c r="BY103" s="113"/>
      <c r="BZ103" s="114"/>
      <c r="CA103" s="112"/>
      <c r="CB103" s="112"/>
      <c r="CC103" s="113"/>
      <c r="CD103" s="114"/>
      <c r="CE103" s="112"/>
      <c r="CF103" s="112"/>
      <c r="CG103" s="112"/>
      <c r="CH103" s="112"/>
      <c r="CI103" s="113"/>
      <c r="CJ103" s="114">
        <v>16796055.742393184</v>
      </c>
      <c r="CK103" s="112"/>
      <c r="CL103" s="112"/>
      <c r="CM103" s="113"/>
      <c r="CN103" s="114"/>
      <c r="CO103" s="112"/>
      <c r="CP103" s="112"/>
      <c r="CQ103" s="112"/>
      <c r="CR103" s="113"/>
      <c r="CS103" s="114"/>
      <c r="CT103" s="112"/>
      <c r="CU103" s="112"/>
      <c r="CV103" s="112"/>
      <c r="CW103" s="112"/>
      <c r="CX103" s="113"/>
      <c r="CY103" s="114"/>
      <c r="CZ103" s="112"/>
      <c r="DA103" s="112"/>
      <c r="DB103" s="113"/>
      <c r="DC103" s="121"/>
      <c r="DD103" s="122"/>
      <c r="DE103" s="122"/>
      <c r="DF103" s="122"/>
      <c r="DG103" s="122"/>
      <c r="DH103" s="122"/>
      <c r="DI103" s="122"/>
      <c r="DJ103" s="122"/>
      <c r="DK103" s="123"/>
      <c r="DL103" s="121">
        <v>45203.73931037328</v>
      </c>
      <c r="DM103" s="122">
        <v>18827.701742214416</v>
      </c>
      <c r="DN103" s="122">
        <v>10698.358249209441</v>
      </c>
      <c r="DO103" s="122">
        <v>60243.27230844251</v>
      </c>
      <c r="DP103" s="122">
        <v>98992.76767931752</v>
      </c>
      <c r="DQ103" s="122">
        <v>22191.043435824533</v>
      </c>
      <c r="DR103" s="122">
        <v>16722.36161171032</v>
      </c>
      <c r="DS103" s="122">
        <v>11250.804879045285</v>
      </c>
      <c r="DT103" s="122">
        <v>28335.640297922128</v>
      </c>
      <c r="DU103" s="122">
        <v>32410.197072639436</v>
      </c>
      <c r="DV103" s="122">
        <v>51448.27547188137</v>
      </c>
      <c r="DW103" s="122">
        <v>18834.78034624028</v>
      </c>
      <c r="DX103" s="122">
        <v>56132.914785977046</v>
      </c>
      <c r="DY103" s="122">
        <v>632.6227923456547</v>
      </c>
      <c r="DZ103" s="122">
        <v>2986.195852697936</v>
      </c>
      <c r="EA103" s="122">
        <v>29404.513982857967</v>
      </c>
      <c r="EB103" s="122">
        <v>337763.45686082984</v>
      </c>
      <c r="EC103" s="122">
        <v>2918022.9706767146</v>
      </c>
      <c r="ED103" s="123">
        <v>5235640.5539826695</v>
      </c>
      <c r="EE103" s="136">
        <v>3752769.952660372</v>
      </c>
      <c r="EF103" s="112"/>
      <c r="EG103" s="115"/>
      <c r="EH103" s="115"/>
      <c r="EI103" s="116"/>
      <c r="EJ103" s="115"/>
      <c r="EK103" s="115"/>
      <c r="EL103" s="115"/>
      <c r="EM103" s="117"/>
      <c r="EN103" s="115"/>
      <c r="EO103" s="115"/>
      <c r="EP103" s="62"/>
      <c r="EQ103" s="23">
        <f>SUM(G103:EP103)</f>
        <v>29544567.866392467</v>
      </c>
    </row>
    <row r="104" spans="1:147" ht="15" customHeight="1">
      <c r="A104" s="234"/>
      <c r="B104" s="210"/>
      <c r="C104" s="217"/>
      <c r="D104" s="151" t="s">
        <v>90</v>
      </c>
      <c r="E104" s="17">
        <v>2</v>
      </c>
      <c r="F104" s="18">
        <v>98</v>
      </c>
      <c r="G104" s="66"/>
      <c r="H104" s="36"/>
      <c r="I104" s="36"/>
      <c r="J104" s="36"/>
      <c r="K104" s="36"/>
      <c r="L104" s="36"/>
      <c r="M104" s="36"/>
      <c r="N104" s="36"/>
      <c r="O104" s="75"/>
      <c r="P104" s="79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80"/>
      <c r="AI104" s="82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80"/>
      <c r="AZ104" s="82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80"/>
      <c r="BU104" s="79"/>
      <c r="BV104" s="36"/>
      <c r="BW104" s="36"/>
      <c r="BX104" s="36"/>
      <c r="BY104" s="75"/>
      <c r="BZ104" s="79"/>
      <c r="CA104" s="36"/>
      <c r="CB104" s="36"/>
      <c r="CC104" s="75"/>
      <c r="CD104" s="79"/>
      <c r="CE104" s="36"/>
      <c r="CF104" s="36"/>
      <c r="CG104" s="36"/>
      <c r="CH104" s="36"/>
      <c r="CI104" s="75"/>
      <c r="CJ104" s="79"/>
      <c r="CK104" s="36">
        <v>42289173.205651455</v>
      </c>
      <c r="CL104" s="36"/>
      <c r="CM104" s="75"/>
      <c r="CN104" s="79"/>
      <c r="CO104" s="36"/>
      <c r="CP104" s="36"/>
      <c r="CQ104" s="36"/>
      <c r="CR104" s="75"/>
      <c r="CS104" s="79"/>
      <c r="CT104" s="36"/>
      <c r="CU104" s="36"/>
      <c r="CV104" s="36"/>
      <c r="CW104" s="36"/>
      <c r="CX104" s="75"/>
      <c r="CY104" s="79"/>
      <c r="CZ104" s="36"/>
      <c r="DA104" s="36"/>
      <c r="DB104" s="75"/>
      <c r="DC104" s="85"/>
      <c r="DD104" s="38"/>
      <c r="DE104" s="38"/>
      <c r="DF104" s="38"/>
      <c r="DG104" s="38"/>
      <c r="DH104" s="38"/>
      <c r="DI104" s="38"/>
      <c r="DJ104" s="38"/>
      <c r="DK104" s="86"/>
      <c r="DL104" s="85">
        <v>126128.35854879493</v>
      </c>
      <c r="DM104" s="38">
        <v>64499.11309503455</v>
      </c>
      <c r="DN104" s="38">
        <v>29850.768669265733</v>
      </c>
      <c r="DO104" s="38">
        <v>168091.95800596656</v>
      </c>
      <c r="DP104" s="38">
        <v>276211.55873556895</v>
      </c>
      <c r="DQ104" s="38">
        <v>61917.883912830795</v>
      </c>
      <c r="DR104" s="38">
        <v>46659.06080606911</v>
      </c>
      <c r="DS104" s="38">
        <v>31392.216073175932</v>
      </c>
      <c r="DT104" s="38">
        <v>79062.6583935251</v>
      </c>
      <c r="DU104" s="38">
        <v>90431.5664893877</v>
      </c>
      <c r="DV104" s="38">
        <v>142942.44773021698</v>
      </c>
      <c r="DW104" s="38">
        <v>50162.556418661676</v>
      </c>
      <c r="DX104" s="38">
        <v>182601.20355313164</v>
      </c>
      <c r="DY104" s="38">
        <v>3514.853671199654</v>
      </c>
      <c r="DZ104" s="38">
        <v>10229.978499990506</v>
      </c>
      <c r="EA104" s="38">
        <v>100732.69158670114</v>
      </c>
      <c r="EB104" s="38">
        <v>358938.9933551388</v>
      </c>
      <c r="EC104" s="38">
        <v>7774013.902214784</v>
      </c>
      <c r="ED104" s="86">
        <v>9380200.749113882</v>
      </c>
      <c r="EE104" s="95">
        <v>10252765.577279495</v>
      </c>
      <c r="EF104" s="36"/>
      <c r="EG104" s="89"/>
      <c r="EH104" s="89"/>
      <c r="EI104" s="98"/>
      <c r="EJ104" s="89"/>
      <c r="EK104" s="89"/>
      <c r="EL104" s="89"/>
      <c r="EM104" s="97"/>
      <c r="EN104" s="89"/>
      <c r="EO104" s="89"/>
      <c r="EP104" s="63"/>
      <c r="EQ104" s="23">
        <f>SUM(G104:EP104)</f>
        <v>71519521.30180429</v>
      </c>
    </row>
    <row r="105" spans="1:147" ht="15" customHeight="1">
      <c r="A105" s="234"/>
      <c r="B105" s="210"/>
      <c r="C105" s="217"/>
      <c r="D105" s="151" t="s">
        <v>91</v>
      </c>
      <c r="E105" s="17">
        <v>3</v>
      </c>
      <c r="F105" s="18">
        <v>99</v>
      </c>
      <c r="G105" s="66"/>
      <c r="H105" s="36"/>
      <c r="I105" s="36"/>
      <c r="J105" s="36"/>
      <c r="K105" s="36"/>
      <c r="L105" s="36"/>
      <c r="M105" s="36"/>
      <c r="N105" s="36"/>
      <c r="O105" s="75"/>
      <c r="P105" s="79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80"/>
      <c r="AI105" s="82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80"/>
      <c r="AZ105" s="82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80"/>
      <c r="BU105" s="79"/>
      <c r="BV105" s="36"/>
      <c r="BW105" s="36"/>
      <c r="BX105" s="36"/>
      <c r="BY105" s="75"/>
      <c r="BZ105" s="79"/>
      <c r="CA105" s="36"/>
      <c r="CB105" s="36"/>
      <c r="CC105" s="75"/>
      <c r="CD105" s="79"/>
      <c r="CE105" s="36"/>
      <c r="CF105" s="36"/>
      <c r="CG105" s="36"/>
      <c r="CH105" s="36"/>
      <c r="CI105" s="75"/>
      <c r="CJ105" s="79"/>
      <c r="CK105" s="36"/>
      <c r="CL105" s="36">
        <v>79700911.12229358</v>
      </c>
      <c r="CM105" s="75"/>
      <c r="CN105" s="79"/>
      <c r="CO105" s="36"/>
      <c r="CP105" s="36"/>
      <c r="CQ105" s="36"/>
      <c r="CR105" s="75"/>
      <c r="CS105" s="79"/>
      <c r="CT105" s="36"/>
      <c r="CU105" s="36"/>
      <c r="CV105" s="36"/>
      <c r="CW105" s="36"/>
      <c r="CX105" s="75"/>
      <c r="CY105" s="79"/>
      <c r="CZ105" s="36"/>
      <c r="DA105" s="36"/>
      <c r="DB105" s="75"/>
      <c r="DC105" s="85"/>
      <c r="DD105" s="38"/>
      <c r="DE105" s="38"/>
      <c r="DF105" s="38"/>
      <c r="DG105" s="38"/>
      <c r="DH105" s="38"/>
      <c r="DI105" s="38"/>
      <c r="DJ105" s="38"/>
      <c r="DK105" s="86"/>
      <c r="DL105" s="85">
        <v>210373.63814105108</v>
      </c>
      <c r="DM105" s="38">
        <v>212081.76523336687</v>
      </c>
      <c r="DN105" s="38">
        <v>49789.078986791705</v>
      </c>
      <c r="DO105" s="38">
        <v>280366.1060433726</v>
      </c>
      <c r="DP105" s="38">
        <v>460702.3446303896</v>
      </c>
      <c r="DQ105" s="38">
        <v>103274.87533026272</v>
      </c>
      <c r="DR105" s="38">
        <v>77824.18234056265</v>
      </c>
      <c r="DS105" s="38">
        <v>52360.109816771255</v>
      </c>
      <c r="DT105" s="38">
        <v>131871.20865379644</v>
      </c>
      <c r="DU105" s="38">
        <v>150833.7844403717</v>
      </c>
      <c r="DV105" s="38">
        <v>239015.84772797555</v>
      </c>
      <c r="DW105" s="38">
        <v>180685.64090855911</v>
      </c>
      <c r="DX105" s="38">
        <v>254886.537583635</v>
      </c>
      <c r="DY105" s="38">
        <v>21863.466377922712</v>
      </c>
      <c r="DZ105" s="38">
        <v>33637.54623076209</v>
      </c>
      <c r="EA105" s="38">
        <v>331222.64823918283</v>
      </c>
      <c r="EB105" s="38">
        <v>536991.0105310444</v>
      </c>
      <c r="EC105" s="38">
        <v>14785530.517533187</v>
      </c>
      <c r="ED105" s="86">
        <v>16525367.291204572</v>
      </c>
      <c r="EE105" s="95">
        <v>19729139.973651517</v>
      </c>
      <c r="EF105" s="36"/>
      <c r="EG105" s="89"/>
      <c r="EH105" s="89"/>
      <c r="EI105" s="98"/>
      <c r="EJ105" s="89"/>
      <c r="EK105" s="89"/>
      <c r="EL105" s="89"/>
      <c r="EM105" s="97"/>
      <c r="EN105" s="89"/>
      <c r="EO105" s="89"/>
      <c r="EP105" s="63"/>
      <c r="EQ105" s="23">
        <f>SUM(G105:EP105)</f>
        <v>134068728.69589865</v>
      </c>
    </row>
    <row r="106" spans="1:147" ht="15" customHeight="1">
      <c r="A106" s="234"/>
      <c r="B106" s="211"/>
      <c r="C106" s="218"/>
      <c r="D106" s="151" t="s">
        <v>92</v>
      </c>
      <c r="E106" s="17">
        <v>4</v>
      </c>
      <c r="F106" s="18">
        <v>100</v>
      </c>
      <c r="G106" s="105"/>
      <c r="H106" s="19"/>
      <c r="I106" s="19"/>
      <c r="J106" s="19"/>
      <c r="K106" s="19"/>
      <c r="L106" s="19"/>
      <c r="M106" s="19"/>
      <c r="N106" s="19"/>
      <c r="O106" s="106"/>
      <c r="P106" s="107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25"/>
      <c r="AI106" s="124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125"/>
      <c r="AZ106" s="124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125"/>
      <c r="BU106" s="107"/>
      <c r="BV106" s="19"/>
      <c r="BW106" s="19"/>
      <c r="BX106" s="19"/>
      <c r="BY106" s="106"/>
      <c r="BZ106" s="107"/>
      <c r="CA106" s="19"/>
      <c r="CB106" s="19"/>
      <c r="CC106" s="106"/>
      <c r="CD106" s="107"/>
      <c r="CE106" s="19"/>
      <c r="CF106" s="19"/>
      <c r="CG106" s="19"/>
      <c r="CH106" s="19"/>
      <c r="CI106" s="106"/>
      <c r="CJ106" s="107"/>
      <c r="CK106" s="19"/>
      <c r="CL106" s="19"/>
      <c r="CM106" s="106">
        <v>204151140.85593444</v>
      </c>
      <c r="CN106" s="107"/>
      <c r="CO106" s="19"/>
      <c r="CP106" s="19"/>
      <c r="CQ106" s="19"/>
      <c r="CR106" s="106"/>
      <c r="CS106" s="107"/>
      <c r="CT106" s="19"/>
      <c r="CU106" s="19"/>
      <c r="CV106" s="19"/>
      <c r="CW106" s="19"/>
      <c r="CX106" s="106"/>
      <c r="CY106" s="107"/>
      <c r="CZ106" s="19"/>
      <c r="DA106" s="19"/>
      <c r="DB106" s="106"/>
      <c r="DC106" s="126"/>
      <c r="DD106" s="29"/>
      <c r="DE106" s="29"/>
      <c r="DF106" s="29"/>
      <c r="DG106" s="29"/>
      <c r="DH106" s="29"/>
      <c r="DI106" s="29"/>
      <c r="DJ106" s="29"/>
      <c r="DK106" s="127"/>
      <c r="DL106" s="126">
        <v>772111.6207379567</v>
      </c>
      <c r="DM106" s="29">
        <v>1359896.1898635027</v>
      </c>
      <c r="DN106" s="29">
        <v>182735.47394644018</v>
      </c>
      <c r="DO106" s="29">
        <v>1028997.4088483322</v>
      </c>
      <c r="DP106" s="29">
        <v>1690866.0093231278</v>
      </c>
      <c r="DQ106" s="29">
        <v>379038.60995784914</v>
      </c>
      <c r="DR106" s="29">
        <v>285629.6829324676</v>
      </c>
      <c r="DS106" s="29">
        <v>192171.65044956162</v>
      </c>
      <c r="DT106" s="29">
        <v>483992.6406277593</v>
      </c>
      <c r="DU106" s="29">
        <v>553588.9325078396</v>
      </c>
      <c r="DV106" s="29">
        <v>874099.2180995771</v>
      </c>
      <c r="DW106" s="29">
        <v>967419.1477226104</v>
      </c>
      <c r="DX106" s="29">
        <v>784203.0184831747</v>
      </c>
      <c r="DY106" s="29">
        <v>213983.66789659348</v>
      </c>
      <c r="DZ106" s="29">
        <v>215688.37332731683</v>
      </c>
      <c r="EA106" s="29">
        <v>2123843.2113262042</v>
      </c>
      <c r="EB106" s="29">
        <v>7096492.34521317</v>
      </c>
      <c r="EC106" s="29">
        <v>74517251.3772119</v>
      </c>
      <c r="ED106" s="127">
        <v>107919974.21660545</v>
      </c>
      <c r="EE106" s="138">
        <v>75576976.87782675</v>
      </c>
      <c r="EF106" s="19"/>
      <c r="EG106" s="108"/>
      <c r="EH106" s="108"/>
      <c r="EI106" s="109"/>
      <c r="EJ106" s="108"/>
      <c r="EK106" s="108"/>
      <c r="EL106" s="108"/>
      <c r="EM106" s="110"/>
      <c r="EN106" s="108"/>
      <c r="EO106" s="108"/>
      <c r="EP106" s="64"/>
      <c r="EQ106" s="23">
        <f>SUM(G106:EP106)</f>
        <v>481370100.52884203</v>
      </c>
    </row>
    <row r="107" spans="1:147" ht="15" customHeight="1">
      <c r="A107" s="234"/>
      <c r="B107" s="209" t="s">
        <v>4</v>
      </c>
      <c r="C107" s="219" t="s">
        <v>17</v>
      </c>
      <c r="D107" s="150" t="s">
        <v>32</v>
      </c>
      <c r="E107" s="25">
        <v>1</v>
      </c>
      <c r="F107" s="18">
        <v>101</v>
      </c>
      <c r="G107" s="111"/>
      <c r="H107" s="112"/>
      <c r="I107" s="112"/>
      <c r="J107" s="112"/>
      <c r="K107" s="112"/>
      <c r="L107" s="112"/>
      <c r="M107" s="112"/>
      <c r="N107" s="112"/>
      <c r="O107" s="113"/>
      <c r="P107" s="114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20"/>
      <c r="AI107" s="118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20"/>
      <c r="AZ107" s="118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20"/>
      <c r="BU107" s="121">
        <v>15153.183926252199</v>
      </c>
      <c r="BV107" s="122">
        <v>14205.781340137986</v>
      </c>
      <c r="BW107" s="122">
        <v>54936.0803289571</v>
      </c>
      <c r="BX107" s="122">
        <v>199280.48590827757</v>
      </c>
      <c r="BY107" s="123">
        <v>1367395.211650782</v>
      </c>
      <c r="BZ107" s="121"/>
      <c r="CA107" s="122"/>
      <c r="CB107" s="122"/>
      <c r="CC107" s="123"/>
      <c r="CD107" s="121"/>
      <c r="CE107" s="122"/>
      <c r="CF107" s="122"/>
      <c r="CG107" s="122"/>
      <c r="CH107" s="122"/>
      <c r="CI107" s="113"/>
      <c r="CJ107" s="114"/>
      <c r="CK107" s="112"/>
      <c r="CL107" s="112"/>
      <c r="CM107" s="113"/>
      <c r="CN107" s="114">
        <v>7576.5919631260995</v>
      </c>
      <c r="CO107" s="112">
        <v>7102.890670068993</v>
      </c>
      <c r="CP107" s="112">
        <v>27468.04016447855</v>
      </c>
      <c r="CQ107" s="112">
        <v>99640.24295413878</v>
      </c>
      <c r="CR107" s="123">
        <v>683697.605825391</v>
      </c>
      <c r="CS107" s="114"/>
      <c r="CT107" s="112"/>
      <c r="CU107" s="112"/>
      <c r="CV107" s="112"/>
      <c r="CW107" s="112"/>
      <c r="CX107" s="113"/>
      <c r="CY107" s="114"/>
      <c r="CZ107" s="112"/>
      <c r="DA107" s="112"/>
      <c r="DB107" s="113"/>
      <c r="DC107" s="121"/>
      <c r="DD107" s="122"/>
      <c r="DE107" s="122"/>
      <c r="DF107" s="122"/>
      <c r="DG107" s="122"/>
      <c r="DH107" s="122"/>
      <c r="DI107" s="122"/>
      <c r="DJ107" s="122"/>
      <c r="DK107" s="123"/>
      <c r="DL107" s="121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3"/>
      <c r="EE107" s="139">
        <v>174394.8978547179</v>
      </c>
      <c r="EF107" s="112"/>
      <c r="EG107" s="115"/>
      <c r="EH107" s="115"/>
      <c r="EI107" s="116"/>
      <c r="EJ107" s="115"/>
      <c r="EK107" s="115"/>
      <c r="EL107" s="115"/>
      <c r="EM107" s="117"/>
      <c r="EN107" s="115"/>
      <c r="EO107" s="117"/>
      <c r="EP107" s="140"/>
      <c r="EQ107" s="23">
        <f>SUM(G107:EP107)</f>
        <v>2650851.0125863287</v>
      </c>
    </row>
    <row r="108" spans="1:147" ht="15" customHeight="1">
      <c r="A108" s="234"/>
      <c r="B108" s="210"/>
      <c r="C108" s="217"/>
      <c r="D108" s="150" t="s">
        <v>33</v>
      </c>
      <c r="E108" s="17">
        <v>2</v>
      </c>
      <c r="F108" s="18">
        <v>102</v>
      </c>
      <c r="G108" s="66"/>
      <c r="H108" s="36"/>
      <c r="I108" s="36"/>
      <c r="J108" s="36"/>
      <c r="K108" s="36"/>
      <c r="L108" s="36"/>
      <c r="M108" s="36"/>
      <c r="N108" s="36"/>
      <c r="O108" s="75"/>
      <c r="P108" s="79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80"/>
      <c r="AI108" s="82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80"/>
      <c r="AZ108" s="82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80"/>
      <c r="BU108" s="85">
        <v>29525.65597662985</v>
      </c>
      <c r="BV108" s="38">
        <v>24031.586508496486</v>
      </c>
      <c r="BW108" s="38">
        <v>118184.32861894536</v>
      </c>
      <c r="BX108" s="38">
        <v>349541.02017383015</v>
      </c>
      <c r="BY108" s="86">
        <v>872726.7064134565</v>
      </c>
      <c r="BZ108" s="85"/>
      <c r="CA108" s="38"/>
      <c r="CB108" s="38"/>
      <c r="CC108" s="86"/>
      <c r="CD108" s="85"/>
      <c r="CE108" s="38"/>
      <c r="CF108" s="38"/>
      <c r="CG108" s="38"/>
      <c r="CH108" s="38"/>
      <c r="CI108" s="75"/>
      <c r="CJ108" s="79"/>
      <c r="CK108" s="36"/>
      <c r="CL108" s="36"/>
      <c r="CM108" s="75"/>
      <c r="CN108" s="79">
        <v>14762.827988314924</v>
      </c>
      <c r="CO108" s="36">
        <v>12015.793254248243</v>
      </c>
      <c r="CP108" s="36">
        <v>59092.16430947268</v>
      </c>
      <c r="CQ108" s="36">
        <v>174770.51008691508</v>
      </c>
      <c r="CR108" s="86">
        <v>436363.35320672824</v>
      </c>
      <c r="CS108" s="79"/>
      <c r="CT108" s="36"/>
      <c r="CU108" s="36"/>
      <c r="CV108" s="36"/>
      <c r="CW108" s="36"/>
      <c r="CX108" s="75"/>
      <c r="CY108" s="79"/>
      <c r="CZ108" s="36"/>
      <c r="DA108" s="36"/>
      <c r="DB108" s="75"/>
      <c r="DC108" s="85"/>
      <c r="DD108" s="38"/>
      <c r="DE108" s="38"/>
      <c r="DF108" s="38"/>
      <c r="DG108" s="38"/>
      <c r="DH108" s="38"/>
      <c r="DI108" s="38"/>
      <c r="DJ108" s="38"/>
      <c r="DK108" s="86"/>
      <c r="DL108" s="85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86"/>
      <c r="EE108" s="96">
        <v>147404.29910922842</v>
      </c>
      <c r="EF108" s="36"/>
      <c r="EG108" s="89"/>
      <c r="EH108" s="89"/>
      <c r="EI108" s="98"/>
      <c r="EJ108" s="89"/>
      <c r="EK108" s="89"/>
      <c r="EL108" s="89"/>
      <c r="EM108" s="97"/>
      <c r="EN108" s="89"/>
      <c r="EO108" s="97"/>
      <c r="EP108" s="52"/>
      <c r="EQ108" s="23">
        <f>SUM(G108:EP108)</f>
        <v>2238418.245646266</v>
      </c>
    </row>
    <row r="109" spans="1:147" ht="15" customHeight="1">
      <c r="A109" s="234"/>
      <c r="B109" s="210"/>
      <c r="C109" s="217"/>
      <c r="D109" s="150" t="s">
        <v>34</v>
      </c>
      <c r="E109" s="17">
        <v>3</v>
      </c>
      <c r="F109" s="18">
        <v>103</v>
      </c>
      <c r="G109" s="66"/>
      <c r="H109" s="36"/>
      <c r="I109" s="36"/>
      <c r="J109" s="36"/>
      <c r="K109" s="36"/>
      <c r="L109" s="36"/>
      <c r="M109" s="36"/>
      <c r="N109" s="36"/>
      <c r="O109" s="75"/>
      <c r="P109" s="79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80"/>
      <c r="AI109" s="82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80"/>
      <c r="AZ109" s="82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80"/>
      <c r="BU109" s="85">
        <v>63827.53947189842</v>
      </c>
      <c r="BV109" s="38">
        <v>49819.64108256993</v>
      </c>
      <c r="BW109" s="38">
        <v>130760.55373673578</v>
      </c>
      <c r="BX109" s="38">
        <v>165362.43093228334</v>
      </c>
      <c r="BY109" s="86">
        <v>361282.14360010275</v>
      </c>
      <c r="BZ109" s="85"/>
      <c r="CA109" s="38"/>
      <c r="CB109" s="38"/>
      <c r="CC109" s="86"/>
      <c r="CD109" s="85"/>
      <c r="CE109" s="38"/>
      <c r="CF109" s="38"/>
      <c r="CG109" s="38"/>
      <c r="CH109" s="38"/>
      <c r="CI109" s="75"/>
      <c r="CJ109" s="79"/>
      <c r="CK109" s="36"/>
      <c r="CL109" s="36"/>
      <c r="CM109" s="75"/>
      <c r="CN109" s="79">
        <v>31913.76973594921</v>
      </c>
      <c r="CO109" s="36">
        <v>24909.820541284964</v>
      </c>
      <c r="CP109" s="36">
        <v>65380.27686836789</v>
      </c>
      <c r="CQ109" s="36">
        <v>82681.21546614167</v>
      </c>
      <c r="CR109" s="86">
        <v>180641.07180005137</v>
      </c>
      <c r="CS109" s="79"/>
      <c r="CT109" s="36"/>
      <c r="CU109" s="36"/>
      <c r="CV109" s="36"/>
      <c r="CW109" s="36"/>
      <c r="CX109" s="75"/>
      <c r="CY109" s="79"/>
      <c r="CZ109" s="36"/>
      <c r="DA109" s="36"/>
      <c r="DB109" s="75"/>
      <c r="DC109" s="85"/>
      <c r="DD109" s="38"/>
      <c r="DE109" s="38"/>
      <c r="DF109" s="38"/>
      <c r="DG109" s="38"/>
      <c r="DH109" s="38"/>
      <c r="DI109" s="38"/>
      <c r="DJ109" s="38"/>
      <c r="DK109" s="86"/>
      <c r="DL109" s="85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86"/>
      <c r="EE109" s="96">
        <v>81545.33522050688</v>
      </c>
      <c r="EF109" s="36"/>
      <c r="EG109" s="89"/>
      <c r="EH109" s="89"/>
      <c r="EI109" s="98"/>
      <c r="EJ109" s="89"/>
      <c r="EK109" s="89"/>
      <c r="EL109" s="89"/>
      <c r="EM109" s="97"/>
      <c r="EN109" s="89"/>
      <c r="EO109" s="97"/>
      <c r="EP109" s="52"/>
      <c r="EQ109" s="23">
        <f>SUM(G109:EP109)</f>
        <v>1238123.7984558921</v>
      </c>
    </row>
    <row r="110" spans="1:147" ht="15" customHeight="1">
      <c r="A110" s="234"/>
      <c r="B110" s="210"/>
      <c r="C110" s="217"/>
      <c r="D110" s="150" t="s">
        <v>35</v>
      </c>
      <c r="E110" s="17">
        <v>4</v>
      </c>
      <c r="F110" s="18">
        <v>104</v>
      </c>
      <c r="G110" s="66"/>
      <c r="H110" s="36"/>
      <c r="I110" s="36"/>
      <c r="J110" s="36"/>
      <c r="K110" s="36"/>
      <c r="L110" s="36"/>
      <c r="M110" s="36"/>
      <c r="N110" s="36"/>
      <c r="O110" s="75"/>
      <c r="P110" s="79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80"/>
      <c r="AI110" s="82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80"/>
      <c r="AZ110" s="82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80"/>
      <c r="BU110" s="85">
        <v>75162.3478832142</v>
      </c>
      <c r="BV110" s="38">
        <v>70775.48507298966</v>
      </c>
      <c r="BW110" s="38">
        <v>231354.6979265805</v>
      </c>
      <c r="BX110" s="38">
        <v>456983.5956484758</v>
      </c>
      <c r="BY110" s="86">
        <v>1073663.0635066633</v>
      </c>
      <c r="BZ110" s="85"/>
      <c r="CA110" s="38"/>
      <c r="CB110" s="38"/>
      <c r="CC110" s="86"/>
      <c r="CD110" s="85"/>
      <c r="CE110" s="38"/>
      <c r="CF110" s="38"/>
      <c r="CG110" s="38"/>
      <c r="CH110" s="38"/>
      <c r="CI110" s="75"/>
      <c r="CJ110" s="79"/>
      <c r="CK110" s="36"/>
      <c r="CL110" s="36"/>
      <c r="CM110" s="75"/>
      <c r="CN110" s="79">
        <v>37581.1739416071</v>
      </c>
      <c r="CO110" s="36">
        <v>35387.74253649483</v>
      </c>
      <c r="CP110" s="36">
        <v>115677.34896329025</v>
      </c>
      <c r="CQ110" s="36">
        <v>228491.7978242379</v>
      </c>
      <c r="CR110" s="86">
        <v>536831.5317533317</v>
      </c>
      <c r="CS110" s="79"/>
      <c r="CT110" s="36"/>
      <c r="CU110" s="36"/>
      <c r="CV110" s="36"/>
      <c r="CW110" s="36"/>
      <c r="CX110" s="75"/>
      <c r="CY110" s="79"/>
      <c r="CZ110" s="36"/>
      <c r="DA110" s="36"/>
      <c r="DB110" s="75"/>
      <c r="DC110" s="85"/>
      <c r="DD110" s="38"/>
      <c r="DE110" s="38"/>
      <c r="DF110" s="38"/>
      <c r="DG110" s="38"/>
      <c r="DH110" s="38"/>
      <c r="DI110" s="38"/>
      <c r="DJ110" s="38"/>
      <c r="DK110" s="86"/>
      <c r="DL110" s="85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86"/>
      <c r="EE110" s="96">
        <v>201764.28840751387</v>
      </c>
      <c r="EF110" s="36"/>
      <c r="EG110" s="89"/>
      <c r="EH110" s="89"/>
      <c r="EI110" s="98"/>
      <c r="EJ110" s="89"/>
      <c r="EK110" s="89"/>
      <c r="EL110" s="89"/>
      <c r="EM110" s="97"/>
      <c r="EN110" s="89"/>
      <c r="EO110" s="97"/>
      <c r="EP110" s="52"/>
      <c r="EQ110" s="23">
        <f>SUM(G110:EP110)</f>
        <v>3063673.073464399</v>
      </c>
    </row>
    <row r="111" spans="1:147" ht="15" customHeight="1">
      <c r="A111" s="234"/>
      <c r="B111" s="210"/>
      <c r="C111" s="217"/>
      <c r="D111" s="150" t="s">
        <v>36</v>
      </c>
      <c r="E111" s="17">
        <v>5</v>
      </c>
      <c r="F111" s="18">
        <v>105</v>
      </c>
      <c r="G111" s="66"/>
      <c r="H111" s="36"/>
      <c r="I111" s="36"/>
      <c r="J111" s="36"/>
      <c r="K111" s="36"/>
      <c r="L111" s="36"/>
      <c r="M111" s="36"/>
      <c r="N111" s="36"/>
      <c r="O111" s="75"/>
      <c r="P111" s="79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80"/>
      <c r="AI111" s="82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80"/>
      <c r="AZ111" s="82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80"/>
      <c r="BU111" s="85">
        <v>749754.3314770209</v>
      </c>
      <c r="BV111" s="38">
        <v>748889.2599869145</v>
      </c>
      <c r="BW111" s="38">
        <v>2239135.5669904514</v>
      </c>
      <c r="BX111" s="38">
        <v>3430754.6226406526</v>
      </c>
      <c r="BY111" s="86">
        <v>6520596.722889215</v>
      </c>
      <c r="BZ111" s="85"/>
      <c r="CA111" s="38"/>
      <c r="CB111" s="38"/>
      <c r="CC111" s="86"/>
      <c r="CD111" s="85"/>
      <c r="CE111" s="38"/>
      <c r="CF111" s="38"/>
      <c r="CG111" s="38"/>
      <c r="CH111" s="38"/>
      <c r="CI111" s="75"/>
      <c r="CJ111" s="79"/>
      <c r="CK111" s="36"/>
      <c r="CL111" s="36"/>
      <c r="CM111" s="75"/>
      <c r="CN111" s="79">
        <v>374877.16573851043</v>
      </c>
      <c r="CO111" s="36">
        <v>374444.62999345723</v>
      </c>
      <c r="CP111" s="36">
        <v>1119567.7834952257</v>
      </c>
      <c r="CQ111" s="36">
        <v>1715377.3113203263</v>
      </c>
      <c r="CR111" s="86">
        <v>3260298.3614446074</v>
      </c>
      <c r="CS111" s="79"/>
      <c r="CT111" s="36"/>
      <c r="CU111" s="36"/>
      <c r="CV111" s="36"/>
      <c r="CW111" s="36"/>
      <c r="CX111" s="75"/>
      <c r="CY111" s="79"/>
      <c r="CZ111" s="36"/>
      <c r="DA111" s="36"/>
      <c r="DB111" s="75"/>
      <c r="DC111" s="85"/>
      <c r="DD111" s="38"/>
      <c r="DE111" s="38"/>
      <c r="DF111" s="38"/>
      <c r="DG111" s="38"/>
      <c r="DH111" s="38"/>
      <c r="DI111" s="38"/>
      <c r="DJ111" s="38"/>
      <c r="DK111" s="86"/>
      <c r="DL111" s="85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86"/>
      <c r="EE111" s="96">
        <v>1447963.0317024216</v>
      </c>
      <c r="EF111" s="36"/>
      <c r="EG111" s="89"/>
      <c r="EH111" s="89"/>
      <c r="EI111" s="98"/>
      <c r="EJ111" s="89"/>
      <c r="EK111" s="89"/>
      <c r="EL111" s="89"/>
      <c r="EM111" s="97"/>
      <c r="EN111" s="89"/>
      <c r="EO111" s="97"/>
      <c r="EP111" s="52"/>
      <c r="EQ111" s="23">
        <f>SUM(G111:EP111)</f>
        <v>21981658.7876788</v>
      </c>
    </row>
    <row r="112" spans="1:147" ht="15" customHeight="1">
      <c r="A112" s="234"/>
      <c r="B112" s="210"/>
      <c r="C112" s="217"/>
      <c r="D112" s="151" t="s">
        <v>37</v>
      </c>
      <c r="E112" s="17">
        <v>6</v>
      </c>
      <c r="F112" s="18">
        <v>106</v>
      </c>
      <c r="G112" s="66"/>
      <c r="H112" s="36"/>
      <c r="I112" s="36"/>
      <c r="J112" s="36"/>
      <c r="K112" s="36"/>
      <c r="L112" s="36"/>
      <c r="M112" s="36"/>
      <c r="N112" s="36"/>
      <c r="O112" s="75"/>
      <c r="P112" s="79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80"/>
      <c r="AI112" s="82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80"/>
      <c r="AZ112" s="82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80"/>
      <c r="BU112" s="85">
        <v>87443.70927563054</v>
      </c>
      <c r="BV112" s="38">
        <v>44894.441536779355</v>
      </c>
      <c r="BW112" s="38">
        <v>136388.90549521794</v>
      </c>
      <c r="BX112" s="38">
        <v>341890.9714838668</v>
      </c>
      <c r="BY112" s="86">
        <v>733469.8483039973</v>
      </c>
      <c r="BZ112" s="85"/>
      <c r="CA112" s="38"/>
      <c r="CB112" s="38"/>
      <c r="CC112" s="86"/>
      <c r="CD112" s="85"/>
      <c r="CE112" s="38"/>
      <c r="CF112" s="38"/>
      <c r="CG112" s="38"/>
      <c r="CH112" s="38"/>
      <c r="CI112" s="75"/>
      <c r="CJ112" s="79"/>
      <c r="CK112" s="36"/>
      <c r="CL112" s="36"/>
      <c r="CM112" s="75"/>
      <c r="CN112" s="79">
        <v>43721.85463781527</v>
      </c>
      <c r="CO112" s="36">
        <v>22447.220768389678</v>
      </c>
      <c r="CP112" s="36">
        <v>68194.45274760897</v>
      </c>
      <c r="CQ112" s="36">
        <v>170945.4857419334</v>
      </c>
      <c r="CR112" s="86">
        <v>366734.92415199865</v>
      </c>
      <c r="CS112" s="79"/>
      <c r="CT112" s="36"/>
      <c r="CU112" s="36"/>
      <c r="CV112" s="36"/>
      <c r="CW112" s="36"/>
      <c r="CX112" s="75"/>
      <c r="CY112" s="79"/>
      <c r="CZ112" s="36"/>
      <c r="DA112" s="36"/>
      <c r="DB112" s="75"/>
      <c r="DC112" s="85"/>
      <c r="DD112" s="38"/>
      <c r="DE112" s="38"/>
      <c r="DF112" s="38"/>
      <c r="DG112" s="38"/>
      <c r="DH112" s="38"/>
      <c r="DI112" s="38"/>
      <c r="DJ112" s="38"/>
      <c r="DK112" s="86"/>
      <c r="DL112" s="85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86"/>
      <c r="EE112" s="96">
        <v>142152.08767776773</v>
      </c>
      <c r="EF112" s="36"/>
      <c r="EG112" s="89"/>
      <c r="EH112" s="89"/>
      <c r="EI112" s="98"/>
      <c r="EJ112" s="89"/>
      <c r="EK112" s="89"/>
      <c r="EL112" s="89"/>
      <c r="EM112" s="97"/>
      <c r="EN112" s="89"/>
      <c r="EO112" s="97"/>
      <c r="EP112" s="52"/>
      <c r="EQ112" s="23">
        <f>SUM(G112:EP112)</f>
        <v>2158283.9018210056</v>
      </c>
    </row>
    <row r="113" spans="1:147" ht="15" customHeight="1">
      <c r="A113" s="234"/>
      <c r="B113" s="210"/>
      <c r="C113" s="217"/>
      <c r="D113" s="151" t="s">
        <v>38</v>
      </c>
      <c r="E113" s="17">
        <v>7</v>
      </c>
      <c r="F113" s="18">
        <v>107</v>
      </c>
      <c r="G113" s="66"/>
      <c r="H113" s="36"/>
      <c r="I113" s="36"/>
      <c r="J113" s="36"/>
      <c r="K113" s="36"/>
      <c r="L113" s="36"/>
      <c r="M113" s="36"/>
      <c r="N113" s="36"/>
      <c r="O113" s="75"/>
      <c r="P113" s="79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80"/>
      <c r="AI113" s="82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80"/>
      <c r="AZ113" s="82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80"/>
      <c r="BU113" s="85">
        <v>192308.3881787671</v>
      </c>
      <c r="BV113" s="38">
        <v>204978.73168920504</v>
      </c>
      <c r="BW113" s="38">
        <v>677565.2105453776</v>
      </c>
      <c r="BX113" s="38">
        <v>978623.7839939249</v>
      </c>
      <c r="BY113" s="86">
        <v>3065702.4401611537</v>
      </c>
      <c r="BZ113" s="85"/>
      <c r="CA113" s="38"/>
      <c r="CB113" s="38"/>
      <c r="CC113" s="86"/>
      <c r="CD113" s="85"/>
      <c r="CE113" s="38"/>
      <c r="CF113" s="38"/>
      <c r="CG113" s="38"/>
      <c r="CH113" s="38"/>
      <c r="CI113" s="75"/>
      <c r="CJ113" s="79"/>
      <c r="CK113" s="36"/>
      <c r="CL113" s="36"/>
      <c r="CM113" s="75"/>
      <c r="CN113" s="79">
        <v>96154.19408938356</v>
      </c>
      <c r="CO113" s="36">
        <v>102489.36584460252</v>
      </c>
      <c r="CP113" s="36">
        <v>338782.6052726888</v>
      </c>
      <c r="CQ113" s="36">
        <v>489311.8919969624</v>
      </c>
      <c r="CR113" s="86">
        <v>1532851.2200805768</v>
      </c>
      <c r="CS113" s="79"/>
      <c r="CT113" s="36"/>
      <c r="CU113" s="36"/>
      <c r="CV113" s="36"/>
      <c r="CW113" s="36"/>
      <c r="CX113" s="75"/>
      <c r="CY113" s="79"/>
      <c r="CZ113" s="36"/>
      <c r="DA113" s="36"/>
      <c r="DB113" s="75"/>
      <c r="DC113" s="85"/>
      <c r="DD113" s="38"/>
      <c r="DE113" s="38"/>
      <c r="DF113" s="38"/>
      <c r="DG113" s="38"/>
      <c r="DH113" s="38"/>
      <c r="DI113" s="38"/>
      <c r="DJ113" s="38"/>
      <c r="DK113" s="86"/>
      <c r="DL113" s="85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86"/>
      <c r="EE113" s="96">
        <v>541188.5699123386</v>
      </c>
      <c r="EF113" s="36"/>
      <c r="EG113" s="89"/>
      <c r="EH113" s="89"/>
      <c r="EI113" s="98"/>
      <c r="EJ113" s="89"/>
      <c r="EK113" s="89"/>
      <c r="EL113" s="89"/>
      <c r="EM113" s="97"/>
      <c r="EN113" s="89"/>
      <c r="EO113" s="97"/>
      <c r="EP113" s="52"/>
      <c r="EQ113" s="23">
        <f>SUM(G113:EP113)</f>
        <v>8219956.401764981</v>
      </c>
    </row>
    <row r="114" spans="1:147" ht="15" customHeight="1">
      <c r="A114" s="234"/>
      <c r="B114" s="210"/>
      <c r="C114" s="217"/>
      <c r="D114" s="151" t="s">
        <v>39</v>
      </c>
      <c r="E114" s="17">
        <v>8</v>
      </c>
      <c r="F114" s="18">
        <v>108</v>
      </c>
      <c r="G114" s="66"/>
      <c r="H114" s="36"/>
      <c r="I114" s="36"/>
      <c r="J114" s="36"/>
      <c r="K114" s="36"/>
      <c r="L114" s="36"/>
      <c r="M114" s="36"/>
      <c r="N114" s="36"/>
      <c r="O114" s="75"/>
      <c r="P114" s="79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80"/>
      <c r="AI114" s="82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80"/>
      <c r="AZ114" s="82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80"/>
      <c r="BU114" s="85">
        <v>65146.40647930562</v>
      </c>
      <c r="BV114" s="38">
        <v>38828.35123443471</v>
      </c>
      <c r="BW114" s="38">
        <v>137520.0382674791</v>
      </c>
      <c r="BX114" s="38">
        <v>303760.9597895293</v>
      </c>
      <c r="BY114" s="86">
        <v>327980.18627055356</v>
      </c>
      <c r="BZ114" s="85"/>
      <c r="CA114" s="38"/>
      <c r="CB114" s="38"/>
      <c r="CC114" s="86"/>
      <c r="CD114" s="85"/>
      <c r="CE114" s="38"/>
      <c r="CF114" s="38"/>
      <c r="CG114" s="38"/>
      <c r="CH114" s="38"/>
      <c r="CI114" s="75"/>
      <c r="CJ114" s="79"/>
      <c r="CK114" s="36"/>
      <c r="CL114" s="36"/>
      <c r="CM114" s="75"/>
      <c r="CN114" s="79">
        <v>32573.20323965281</v>
      </c>
      <c r="CO114" s="36">
        <v>19414.175617217355</v>
      </c>
      <c r="CP114" s="36">
        <v>68760.01913373955</v>
      </c>
      <c r="CQ114" s="36">
        <v>151880.47989476466</v>
      </c>
      <c r="CR114" s="86">
        <v>163990.09313527678</v>
      </c>
      <c r="CS114" s="79"/>
      <c r="CT114" s="36"/>
      <c r="CU114" s="36"/>
      <c r="CV114" s="36"/>
      <c r="CW114" s="36"/>
      <c r="CX114" s="75"/>
      <c r="CY114" s="79"/>
      <c r="CZ114" s="36"/>
      <c r="DA114" s="36"/>
      <c r="DB114" s="75"/>
      <c r="DC114" s="85"/>
      <c r="DD114" s="38"/>
      <c r="DE114" s="38"/>
      <c r="DF114" s="38"/>
      <c r="DG114" s="38"/>
      <c r="DH114" s="38"/>
      <c r="DI114" s="38"/>
      <c r="DJ114" s="38"/>
      <c r="DK114" s="86"/>
      <c r="DL114" s="85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86"/>
      <c r="EE114" s="96">
        <v>92427.90478313877</v>
      </c>
      <c r="EF114" s="36"/>
      <c r="EG114" s="89"/>
      <c r="EH114" s="89"/>
      <c r="EI114" s="98"/>
      <c r="EJ114" s="89"/>
      <c r="EK114" s="89"/>
      <c r="EL114" s="89"/>
      <c r="EM114" s="97"/>
      <c r="EN114" s="89"/>
      <c r="EO114" s="97"/>
      <c r="EP114" s="52"/>
      <c r="EQ114" s="23">
        <f>SUM(G114:EP114)</f>
        <v>1402281.8178450922</v>
      </c>
    </row>
    <row r="115" spans="1:147" ht="15" customHeight="1">
      <c r="A115" s="234"/>
      <c r="B115" s="210"/>
      <c r="C115" s="218"/>
      <c r="D115" s="151" t="s">
        <v>40</v>
      </c>
      <c r="E115" s="17">
        <v>9</v>
      </c>
      <c r="F115" s="18">
        <v>109</v>
      </c>
      <c r="G115" s="105"/>
      <c r="H115" s="19"/>
      <c r="I115" s="19"/>
      <c r="J115" s="19"/>
      <c r="K115" s="19"/>
      <c r="L115" s="19"/>
      <c r="M115" s="19"/>
      <c r="N115" s="19"/>
      <c r="O115" s="106"/>
      <c r="P115" s="107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25"/>
      <c r="AI115" s="124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125"/>
      <c r="AZ115" s="124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125"/>
      <c r="BU115" s="126">
        <v>374510.3879893422</v>
      </c>
      <c r="BV115" s="29">
        <v>373400.18013392744</v>
      </c>
      <c r="BW115" s="29">
        <v>946641.0190574111</v>
      </c>
      <c r="BX115" s="29">
        <v>1048961.4565818708</v>
      </c>
      <c r="BY115" s="127">
        <v>1788152.3534458093</v>
      </c>
      <c r="BZ115" s="126"/>
      <c r="CA115" s="29"/>
      <c r="CB115" s="29"/>
      <c r="CC115" s="127"/>
      <c r="CD115" s="126"/>
      <c r="CE115" s="29"/>
      <c r="CF115" s="29"/>
      <c r="CG115" s="29"/>
      <c r="CH115" s="29"/>
      <c r="CI115" s="106"/>
      <c r="CJ115" s="107"/>
      <c r="CK115" s="19"/>
      <c r="CL115" s="19"/>
      <c r="CM115" s="106"/>
      <c r="CN115" s="107">
        <v>187255.1939946711</v>
      </c>
      <c r="CO115" s="19">
        <v>186700.09006696372</v>
      </c>
      <c r="CP115" s="19">
        <v>473320.50952870556</v>
      </c>
      <c r="CQ115" s="19">
        <v>524480.7282909354</v>
      </c>
      <c r="CR115" s="127">
        <v>894076.1767229047</v>
      </c>
      <c r="CS115" s="107"/>
      <c r="CT115" s="19"/>
      <c r="CU115" s="19"/>
      <c r="CV115" s="19"/>
      <c r="CW115" s="19"/>
      <c r="CX115" s="106"/>
      <c r="CY115" s="107"/>
      <c r="CZ115" s="19"/>
      <c r="DA115" s="19"/>
      <c r="DB115" s="106"/>
      <c r="DC115" s="126"/>
      <c r="DD115" s="29"/>
      <c r="DE115" s="29"/>
      <c r="DF115" s="29"/>
      <c r="DG115" s="29"/>
      <c r="DH115" s="29"/>
      <c r="DI115" s="29"/>
      <c r="DJ115" s="29"/>
      <c r="DK115" s="127"/>
      <c r="DL115" s="126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127"/>
      <c r="EE115" s="138">
        <v>479375.17858152185</v>
      </c>
      <c r="EF115" s="19"/>
      <c r="EG115" s="108"/>
      <c r="EH115" s="108"/>
      <c r="EI115" s="109"/>
      <c r="EJ115" s="108"/>
      <c r="EK115" s="108"/>
      <c r="EL115" s="108"/>
      <c r="EM115" s="110"/>
      <c r="EN115" s="108"/>
      <c r="EO115" s="110"/>
      <c r="EP115" s="141"/>
      <c r="EQ115" s="23">
        <f>SUM(G115:EP115)</f>
        <v>7276873.274394063</v>
      </c>
    </row>
    <row r="116" spans="1:147" ht="15" customHeight="1">
      <c r="A116" s="234"/>
      <c r="B116" s="210"/>
      <c r="C116" s="219" t="s">
        <v>18</v>
      </c>
      <c r="D116" s="150" t="s">
        <v>41</v>
      </c>
      <c r="E116" s="17">
        <v>1</v>
      </c>
      <c r="F116" s="18">
        <v>110</v>
      </c>
      <c r="G116" s="111"/>
      <c r="H116" s="112"/>
      <c r="I116" s="112"/>
      <c r="J116" s="112"/>
      <c r="K116" s="112"/>
      <c r="L116" s="112"/>
      <c r="M116" s="112"/>
      <c r="N116" s="112"/>
      <c r="O116" s="113"/>
      <c r="P116" s="114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20"/>
      <c r="AI116" s="118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20"/>
      <c r="AZ116" s="118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20"/>
      <c r="BU116" s="121"/>
      <c r="BV116" s="122"/>
      <c r="BW116" s="122"/>
      <c r="BX116" s="122"/>
      <c r="BY116" s="123"/>
      <c r="BZ116" s="121">
        <v>73987.82527088799</v>
      </c>
      <c r="CA116" s="122">
        <v>206442.27881100686</v>
      </c>
      <c r="CB116" s="122">
        <v>344331.867625147</v>
      </c>
      <c r="CC116" s="123">
        <v>1263764.0282929582</v>
      </c>
      <c r="CD116" s="121"/>
      <c r="CE116" s="122"/>
      <c r="CF116" s="122"/>
      <c r="CG116" s="122"/>
      <c r="CH116" s="122"/>
      <c r="CI116" s="113"/>
      <c r="CJ116" s="114"/>
      <c r="CK116" s="112"/>
      <c r="CL116" s="112"/>
      <c r="CM116" s="113"/>
      <c r="CN116" s="114"/>
      <c r="CO116" s="112"/>
      <c r="CP116" s="112"/>
      <c r="CQ116" s="112"/>
      <c r="CR116" s="123"/>
      <c r="CS116" s="114"/>
      <c r="CT116" s="112"/>
      <c r="CU116" s="112"/>
      <c r="CV116" s="112"/>
      <c r="CW116" s="112"/>
      <c r="CX116" s="113"/>
      <c r="CY116" s="114"/>
      <c r="CZ116" s="112"/>
      <c r="DA116" s="112"/>
      <c r="DB116" s="113"/>
      <c r="DC116" s="121"/>
      <c r="DD116" s="122"/>
      <c r="DE116" s="122"/>
      <c r="DF116" s="122"/>
      <c r="DG116" s="122"/>
      <c r="DH116" s="122"/>
      <c r="DI116" s="122"/>
      <c r="DJ116" s="122"/>
      <c r="DK116" s="123"/>
      <c r="DL116" s="121"/>
      <c r="DM116" s="122"/>
      <c r="DN116" s="122"/>
      <c r="DO116" s="122"/>
      <c r="DP116" s="122"/>
      <c r="DQ116" s="122"/>
      <c r="DR116" s="122"/>
      <c r="DS116" s="122"/>
      <c r="DT116" s="122"/>
      <c r="DU116" s="122"/>
      <c r="DV116" s="122"/>
      <c r="DW116" s="122"/>
      <c r="DX116" s="122"/>
      <c r="DY116" s="122"/>
      <c r="DZ116" s="122"/>
      <c r="EA116" s="122"/>
      <c r="EB116" s="122"/>
      <c r="EC116" s="122"/>
      <c r="ED116" s="123"/>
      <c r="EE116" s="139">
        <v>189302.91351496102</v>
      </c>
      <c r="EF116" s="112"/>
      <c r="EG116" s="115"/>
      <c r="EH116" s="115"/>
      <c r="EI116" s="116"/>
      <c r="EJ116" s="115"/>
      <c r="EK116" s="115"/>
      <c r="EL116" s="115"/>
      <c r="EM116" s="117"/>
      <c r="EN116" s="115"/>
      <c r="EO116" s="117"/>
      <c r="EP116" s="140"/>
      <c r="EQ116" s="23">
        <f>SUM(G116:EP116)</f>
        <v>2077828.913514961</v>
      </c>
    </row>
    <row r="117" spans="1:147" ht="15" customHeight="1">
      <c r="A117" s="234"/>
      <c r="B117" s="210"/>
      <c r="C117" s="217"/>
      <c r="D117" s="150" t="s">
        <v>42</v>
      </c>
      <c r="E117" s="17">
        <v>2</v>
      </c>
      <c r="F117" s="18">
        <v>111</v>
      </c>
      <c r="G117" s="66"/>
      <c r="H117" s="36"/>
      <c r="I117" s="36"/>
      <c r="J117" s="36"/>
      <c r="K117" s="36"/>
      <c r="L117" s="36"/>
      <c r="M117" s="36"/>
      <c r="N117" s="36"/>
      <c r="O117" s="75"/>
      <c r="P117" s="79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80"/>
      <c r="AI117" s="82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80"/>
      <c r="AZ117" s="82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80"/>
      <c r="BU117" s="85"/>
      <c r="BV117" s="38"/>
      <c r="BW117" s="38"/>
      <c r="BX117" s="38"/>
      <c r="BY117" s="86"/>
      <c r="BZ117" s="85">
        <v>30816.4927947827</v>
      </c>
      <c r="CA117" s="38">
        <v>105569.78653992801</v>
      </c>
      <c r="CB117" s="38">
        <v>347127.6675030949</v>
      </c>
      <c r="CC117" s="86">
        <v>2225828.2880389504</v>
      </c>
      <c r="CD117" s="85"/>
      <c r="CE117" s="38"/>
      <c r="CF117" s="38"/>
      <c r="CG117" s="38"/>
      <c r="CH117" s="38"/>
      <c r="CI117" s="75"/>
      <c r="CJ117" s="79"/>
      <c r="CK117" s="36"/>
      <c r="CL117" s="36"/>
      <c r="CM117" s="75"/>
      <c r="CN117" s="79"/>
      <c r="CO117" s="36"/>
      <c r="CP117" s="36"/>
      <c r="CQ117" s="36"/>
      <c r="CR117" s="86"/>
      <c r="CS117" s="79"/>
      <c r="CT117" s="36"/>
      <c r="CU117" s="36"/>
      <c r="CV117" s="36"/>
      <c r="CW117" s="36"/>
      <c r="CX117" s="75"/>
      <c r="CY117" s="79"/>
      <c r="CZ117" s="36"/>
      <c r="DA117" s="36"/>
      <c r="DB117" s="75"/>
      <c r="DC117" s="85"/>
      <c r="DD117" s="38"/>
      <c r="DE117" s="38"/>
      <c r="DF117" s="38"/>
      <c r="DG117" s="38"/>
      <c r="DH117" s="38"/>
      <c r="DI117" s="38"/>
      <c r="DJ117" s="38"/>
      <c r="DK117" s="86"/>
      <c r="DL117" s="85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86"/>
      <c r="EE117" s="96">
        <v>271580.25823912723</v>
      </c>
      <c r="EF117" s="36"/>
      <c r="EG117" s="89"/>
      <c r="EH117" s="89"/>
      <c r="EI117" s="98"/>
      <c r="EJ117" s="89"/>
      <c r="EK117" s="89"/>
      <c r="EL117" s="89"/>
      <c r="EM117" s="97"/>
      <c r="EN117" s="89"/>
      <c r="EO117" s="97"/>
      <c r="EP117" s="52"/>
      <c r="EQ117" s="23">
        <f>SUM(G117:EP117)</f>
        <v>2980922.4931158833</v>
      </c>
    </row>
    <row r="118" spans="1:147" ht="15" customHeight="1">
      <c r="A118" s="234"/>
      <c r="B118" s="210"/>
      <c r="C118" s="217"/>
      <c r="D118" s="150" t="s">
        <v>43</v>
      </c>
      <c r="E118" s="17">
        <v>3</v>
      </c>
      <c r="F118" s="18">
        <v>112</v>
      </c>
      <c r="G118" s="66"/>
      <c r="H118" s="36"/>
      <c r="I118" s="36"/>
      <c r="J118" s="36"/>
      <c r="K118" s="36"/>
      <c r="L118" s="36"/>
      <c r="M118" s="36"/>
      <c r="N118" s="36"/>
      <c r="O118" s="75"/>
      <c r="P118" s="79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80"/>
      <c r="AI118" s="82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80"/>
      <c r="AZ118" s="82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80"/>
      <c r="BU118" s="85"/>
      <c r="BV118" s="38"/>
      <c r="BW118" s="38"/>
      <c r="BX118" s="38"/>
      <c r="BY118" s="86"/>
      <c r="BZ118" s="85">
        <v>17510.681038863262</v>
      </c>
      <c r="CA118" s="38">
        <v>48858.64510762955</v>
      </c>
      <c r="CB118" s="38">
        <v>81492.9413511558</v>
      </c>
      <c r="CC118" s="86">
        <v>299094.7325023514</v>
      </c>
      <c r="CD118" s="85"/>
      <c r="CE118" s="38"/>
      <c r="CF118" s="38"/>
      <c r="CG118" s="38"/>
      <c r="CH118" s="38"/>
      <c r="CI118" s="75"/>
      <c r="CJ118" s="79"/>
      <c r="CK118" s="36"/>
      <c r="CL118" s="36"/>
      <c r="CM118" s="75"/>
      <c r="CN118" s="79"/>
      <c r="CO118" s="36"/>
      <c r="CP118" s="36"/>
      <c r="CQ118" s="36"/>
      <c r="CR118" s="86"/>
      <c r="CS118" s="79"/>
      <c r="CT118" s="36"/>
      <c r="CU118" s="36"/>
      <c r="CV118" s="36"/>
      <c r="CW118" s="36"/>
      <c r="CX118" s="75"/>
      <c r="CY118" s="79"/>
      <c r="CZ118" s="36"/>
      <c r="DA118" s="36"/>
      <c r="DB118" s="75"/>
      <c r="DC118" s="85"/>
      <c r="DD118" s="38"/>
      <c r="DE118" s="38"/>
      <c r="DF118" s="38"/>
      <c r="DG118" s="38"/>
      <c r="DH118" s="38"/>
      <c r="DI118" s="38"/>
      <c r="DJ118" s="38"/>
      <c r="DK118" s="86"/>
      <c r="DL118" s="85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86"/>
      <c r="EE118" s="96">
        <v>44802.275592661405</v>
      </c>
      <c r="EF118" s="36"/>
      <c r="EG118" s="89"/>
      <c r="EH118" s="89"/>
      <c r="EI118" s="98"/>
      <c r="EJ118" s="89"/>
      <c r="EK118" s="89"/>
      <c r="EL118" s="89"/>
      <c r="EM118" s="97"/>
      <c r="EN118" s="89"/>
      <c r="EO118" s="97"/>
      <c r="EP118" s="52"/>
      <c r="EQ118" s="23">
        <f>SUM(G118:EP118)</f>
        <v>491759.2755926614</v>
      </c>
    </row>
    <row r="119" spans="1:147" ht="15" customHeight="1">
      <c r="A119" s="234"/>
      <c r="B119" s="210"/>
      <c r="C119" s="217"/>
      <c r="D119" s="150" t="s">
        <v>44</v>
      </c>
      <c r="E119" s="17">
        <v>4</v>
      </c>
      <c r="F119" s="18">
        <v>113</v>
      </c>
      <c r="G119" s="66"/>
      <c r="H119" s="36"/>
      <c r="I119" s="36"/>
      <c r="J119" s="36"/>
      <c r="K119" s="36"/>
      <c r="L119" s="36"/>
      <c r="M119" s="36"/>
      <c r="N119" s="36"/>
      <c r="O119" s="75"/>
      <c r="P119" s="79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80"/>
      <c r="AI119" s="82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80"/>
      <c r="AZ119" s="82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80"/>
      <c r="BU119" s="85"/>
      <c r="BV119" s="38"/>
      <c r="BW119" s="38"/>
      <c r="BX119" s="38"/>
      <c r="BY119" s="86"/>
      <c r="BZ119" s="85">
        <v>98603.98217721608</v>
      </c>
      <c r="CA119" s="38">
        <v>275126.76181487774</v>
      </c>
      <c r="CB119" s="38">
        <v>458892.9761626176</v>
      </c>
      <c r="CC119" s="86">
        <v>1684225.2798452885</v>
      </c>
      <c r="CD119" s="85"/>
      <c r="CE119" s="38"/>
      <c r="CF119" s="38"/>
      <c r="CG119" s="38"/>
      <c r="CH119" s="38"/>
      <c r="CI119" s="75"/>
      <c r="CJ119" s="79"/>
      <c r="CK119" s="36"/>
      <c r="CL119" s="36"/>
      <c r="CM119" s="75"/>
      <c r="CN119" s="79"/>
      <c r="CO119" s="36"/>
      <c r="CP119" s="36"/>
      <c r="CQ119" s="36"/>
      <c r="CR119" s="86"/>
      <c r="CS119" s="79"/>
      <c r="CT119" s="36"/>
      <c r="CU119" s="36"/>
      <c r="CV119" s="36"/>
      <c r="CW119" s="36"/>
      <c r="CX119" s="75"/>
      <c r="CY119" s="79"/>
      <c r="CZ119" s="36"/>
      <c r="DA119" s="36"/>
      <c r="DB119" s="75"/>
      <c r="DC119" s="85"/>
      <c r="DD119" s="38"/>
      <c r="DE119" s="38"/>
      <c r="DF119" s="38"/>
      <c r="DG119" s="38"/>
      <c r="DH119" s="38"/>
      <c r="DI119" s="38"/>
      <c r="DJ119" s="38"/>
      <c r="DK119" s="86"/>
      <c r="DL119" s="85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86"/>
      <c r="EE119" s="96">
        <v>252285.03530119034</v>
      </c>
      <c r="EF119" s="36"/>
      <c r="EG119" s="89"/>
      <c r="EH119" s="89"/>
      <c r="EI119" s="98"/>
      <c r="EJ119" s="89"/>
      <c r="EK119" s="89"/>
      <c r="EL119" s="89"/>
      <c r="EM119" s="97"/>
      <c r="EN119" s="89"/>
      <c r="EO119" s="97"/>
      <c r="EP119" s="52"/>
      <c r="EQ119" s="23">
        <f>SUM(G119:EP119)</f>
        <v>2769134.0353011903</v>
      </c>
    </row>
    <row r="120" spans="1:147" ht="15" customHeight="1">
      <c r="A120" s="234"/>
      <c r="B120" s="210"/>
      <c r="C120" s="217"/>
      <c r="D120" s="150" t="s">
        <v>45</v>
      </c>
      <c r="E120" s="17">
        <v>5</v>
      </c>
      <c r="F120" s="18">
        <v>114</v>
      </c>
      <c r="G120" s="66"/>
      <c r="H120" s="36"/>
      <c r="I120" s="36"/>
      <c r="J120" s="36"/>
      <c r="K120" s="36"/>
      <c r="L120" s="36"/>
      <c r="M120" s="36"/>
      <c r="N120" s="36"/>
      <c r="O120" s="75"/>
      <c r="P120" s="79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80"/>
      <c r="AI120" s="82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80"/>
      <c r="AZ120" s="82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80"/>
      <c r="BU120" s="85"/>
      <c r="BV120" s="38"/>
      <c r="BW120" s="38"/>
      <c r="BX120" s="38"/>
      <c r="BY120" s="86"/>
      <c r="BZ120" s="85">
        <v>162027.73730398432</v>
      </c>
      <c r="CA120" s="38">
        <v>452092.96525690757</v>
      </c>
      <c r="CB120" s="38">
        <v>754060.7280818382</v>
      </c>
      <c r="CC120" s="86">
        <v>2767547.56935727</v>
      </c>
      <c r="CD120" s="85"/>
      <c r="CE120" s="38"/>
      <c r="CF120" s="38"/>
      <c r="CG120" s="38"/>
      <c r="CH120" s="38"/>
      <c r="CI120" s="75"/>
      <c r="CJ120" s="79"/>
      <c r="CK120" s="36"/>
      <c r="CL120" s="36"/>
      <c r="CM120" s="75"/>
      <c r="CN120" s="79"/>
      <c r="CO120" s="36"/>
      <c r="CP120" s="36"/>
      <c r="CQ120" s="36"/>
      <c r="CR120" s="86"/>
      <c r="CS120" s="79"/>
      <c r="CT120" s="36"/>
      <c r="CU120" s="36"/>
      <c r="CV120" s="36"/>
      <c r="CW120" s="36"/>
      <c r="CX120" s="75"/>
      <c r="CY120" s="79"/>
      <c r="CZ120" s="36"/>
      <c r="DA120" s="36"/>
      <c r="DB120" s="75"/>
      <c r="DC120" s="85"/>
      <c r="DD120" s="38"/>
      <c r="DE120" s="38"/>
      <c r="DF120" s="38"/>
      <c r="DG120" s="38"/>
      <c r="DH120" s="38"/>
      <c r="DI120" s="38"/>
      <c r="DJ120" s="38"/>
      <c r="DK120" s="86"/>
      <c r="DL120" s="85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86"/>
      <c r="EE120" s="96">
        <v>414559.05251413863</v>
      </c>
      <c r="EF120" s="36"/>
      <c r="EG120" s="89"/>
      <c r="EH120" s="89"/>
      <c r="EI120" s="98"/>
      <c r="EJ120" s="89"/>
      <c r="EK120" s="89"/>
      <c r="EL120" s="89"/>
      <c r="EM120" s="97"/>
      <c r="EN120" s="89"/>
      <c r="EO120" s="97"/>
      <c r="EP120" s="52"/>
      <c r="EQ120" s="23">
        <f>SUM(G120:EP120)</f>
        <v>4550288.052514139</v>
      </c>
    </row>
    <row r="121" spans="1:147" ht="15" customHeight="1">
      <c r="A121" s="234"/>
      <c r="B121" s="210"/>
      <c r="C121" s="217"/>
      <c r="D121" s="151" t="s">
        <v>46</v>
      </c>
      <c r="E121" s="17">
        <v>6</v>
      </c>
      <c r="F121" s="18">
        <v>115</v>
      </c>
      <c r="G121" s="66"/>
      <c r="H121" s="36"/>
      <c r="I121" s="36"/>
      <c r="J121" s="36"/>
      <c r="K121" s="36"/>
      <c r="L121" s="36"/>
      <c r="M121" s="36"/>
      <c r="N121" s="36"/>
      <c r="O121" s="75"/>
      <c r="P121" s="79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80"/>
      <c r="AI121" s="82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80"/>
      <c r="AZ121" s="82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80"/>
      <c r="BU121" s="85"/>
      <c r="BV121" s="38"/>
      <c r="BW121" s="38"/>
      <c r="BX121" s="38"/>
      <c r="BY121" s="86"/>
      <c r="BZ121" s="85">
        <v>36321.48732287947</v>
      </c>
      <c r="CA121" s="38">
        <v>101344.9251317661</v>
      </c>
      <c r="CB121" s="38">
        <v>169036.5343084517</v>
      </c>
      <c r="CC121" s="86">
        <v>620396.5174634582</v>
      </c>
      <c r="CD121" s="85"/>
      <c r="CE121" s="38"/>
      <c r="CF121" s="38"/>
      <c r="CG121" s="38"/>
      <c r="CH121" s="38"/>
      <c r="CI121" s="75"/>
      <c r="CJ121" s="79"/>
      <c r="CK121" s="36"/>
      <c r="CL121" s="36"/>
      <c r="CM121" s="75"/>
      <c r="CN121" s="79"/>
      <c r="CO121" s="36"/>
      <c r="CP121" s="36"/>
      <c r="CQ121" s="36"/>
      <c r="CR121" s="86"/>
      <c r="CS121" s="79"/>
      <c r="CT121" s="36"/>
      <c r="CU121" s="36"/>
      <c r="CV121" s="36"/>
      <c r="CW121" s="36"/>
      <c r="CX121" s="75"/>
      <c r="CY121" s="79"/>
      <c r="CZ121" s="36"/>
      <c r="DA121" s="36"/>
      <c r="DB121" s="75"/>
      <c r="DC121" s="85"/>
      <c r="DD121" s="38"/>
      <c r="DE121" s="38"/>
      <c r="DF121" s="38"/>
      <c r="DG121" s="38"/>
      <c r="DH121" s="38"/>
      <c r="DI121" s="38"/>
      <c r="DJ121" s="38"/>
      <c r="DK121" s="86"/>
      <c r="DL121" s="85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86"/>
      <c r="EE121" s="96">
        <v>92931.01058510505</v>
      </c>
      <c r="EF121" s="36"/>
      <c r="EG121" s="89"/>
      <c r="EH121" s="89"/>
      <c r="EI121" s="98"/>
      <c r="EJ121" s="89"/>
      <c r="EK121" s="89"/>
      <c r="EL121" s="89"/>
      <c r="EM121" s="97"/>
      <c r="EN121" s="89"/>
      <c r="EO121" s="97"/>
      <c r="EP121" s="52"/>
      <c r="EQ121" s="23">
        <f>SUM(G121:EP121)</f>
        <v>1020030.4748116606</v>
      </c>
    </row>
    <row r="122" spans="1:147" ht="15" customHeight="1">
      <c r="A122" s="234"/>
      <c r="B122" s="210"/>
      <c r="C122" s="217"/>
      <c r="D122" s="151" t="s">
        <v>47</v>
      </c>
      <c r="E122" s="17">
        <v>7</v>
      </c>
      <c r="F122" s="18">
        <v>116</v>
      </c>
      <c r="G122" s="66"/>
      <c r="H122" s="36"/>
      <c r="I122" s="36"/>
      <c r="J122" s="36"/>
      <c r="K122" s="36"/>
      <c r="L122" s="36"/>
      <c r="M122" s="36"/>
      <c r="N122" s="36"/>
      <c r="O122" s="75"/>
      <c r="P122" s="79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80"/>
      <c r="AI122" s="82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80"/>
      <c r="AZ122" s="82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80"/>
      <c r="BU122" s="85"/>
      <c r="BV122" s="38"/>
      <c r="BW122" s="38"/>
      <c r="BX122" s="38"/>
      <c r="BY122" s="86"/>
      <c r="BZ122" s="85">
        <v>27370.54916073957</v>
      </c>
      <c r="CA122" s="38">
        <v>76369.84220531008</v>
      </c>
      <c r="CB122" s="38">
        <v>127379.77195488186</v>
      </c>
      <c r="CC122" s="86">
        <v>467508.2060774773</v>
      </c>
      <c r="CD122" s="85"/>
      <c r="CE122" s="38"/>
      <c r="CF122" s="38"/>
      <c r="CG122" s="38"/>
      <c r="CH122" s="38"/>
      <c r="CI122" s="75"/>
      <c r="CJ122" s="79"/>
      <c r="CK122" s="36"/>
      <c r="CL122" s="36"/>
      <c r="CM122" s="75"/>
      <c r="CN122" s="79"/>
      <c r="CO122" s="36"/>
      <c r="CP122" s="36"/>
      <c r="CQ122" s="36"/>
      <c r="CR122" s="86"/>
      <c r="CS122" s="79"/>
      <c r="CT122" s="36"/>
      <c r="CU122" s="36"/>
      <c r="CV122" s="36"/>
      <c r="CW122" s="36"/>
      <c r="CX122" s="75"/>
      <c r="CY122" s="79"/>
      <c r="CZ122" s="36"/>
      <c r="DA122" s="36"/>
      <c r="DB122" s="75"/>
      <c r="DC122" s="85"/>
      <c r="DD122" s="38"/>
      <c r="DE122" s="38"/>
      <c r="DF122" s="38"/>
      <c r="DG122" s="38"/>
      <c r="DH122" s="38"/>
      <c r="DI122" s="38"/>
      <c r="DJ122" s="38"/>
      <c r="DK122" s="86"/>
      <c r="DL122" s="85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86"/>
      <c r="EE122" s="96">
        <v>70029.42283628881</v>
      </c>
      <c r="EF122" s="36"/>
      <c r="EG122" s="89"/>
      <c r="EH122" s="89"/>
      <c r="EI122" s="98"/>
      <c r="EJ122" s="89"/>
      <c r="EK122" s="89"/>
      <c r="EL122" s="89"/>
      <c r="EM122" s="97"/>
      <c r="EN122" s="89"/>
      <c r="EO122" s="97"/>
      <c r="EP122" s="52"/>
      <c r="EQ122" s="23">
        <f>SUM(G122:EP122)</f>
        <v>768657.7922346976</v>
      </c>
    </row>
    <row r="123" spans="1:147" ht="15" customHeight="1">
      <c r="A123" s="234"/>
      <c r="B123" s="210"/>
      <c r="C123" s="217"/>
      <c r="D123" s="151" t="s">
        <v>48</v>
      </c>
      <c r="E123" s="17">
        <v>8</v>
      </c>
      <c r="F123" s="18">
        <v>117</v>
      </c>
      <c r="G123" s="66"/>
      <c r="H123" s="36"/>
      <c r="I123" s="36"/>
      <c r="J123" s="36"/>
      <c r="K123" s="36"/>
      <c r="L123" s="36"/>
      <c r="M123" s="36"/>
      <c r="N123" s="36"/>
      <c r="O123" s="75"/>
      <c r="P123" s="79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80"/>
      <c r="AI123" s="82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80"/>
      <c r="AZ123" s="82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80"/>
      <c r="BU123" s="85"/>
      <c r="BV123" s="38"/>
      <c r="BW123" s="38"/>
      <c r="BX123" s="38"/>
      <c r="BY123" s="86"/>
      <c r="BZ123" s="85">
        <v>18414.905453554667</v>
      </c>
      <c r="CA123" s="38">
        <v>51381.62977493118</v>
      </c>
      <c r="CB123" s="38">
        <v>85701.1104698318</v>
      </c>
      <c r="CC123" s="86">
        <v>314539.5206767225</v>
      </c>
      <c r="CD123" s="85"/>
      <c r="CE123" s="38"/>
      <c r="CF123" s="38"/>
      <c r="CG123" s="38"/>
      <c r="CH123" s="38"/>
      <c r="CI123" s="75"/>
      <c r="CJ123" s="79"/>
      <c r="CK123" s="36"/>
      <c r="CL123" s="36"/>
      <c r="CM123" s="75"/>
      <c r="CN123" s="79"/>
      <c r="CO123" s="36"/>
      <c r="CP123" s="36"/>
      <c r="CQ123" s="36"/>
      <c r="CR123" s="86"/>
      <c r="CS123" s="79"/>
      <c r="CT123" s="36"/>
      <c r="CU123" s="36"/>
      <c r="CV123" s="36"/>
      <c r="CW123" s="36"/>
      <c r="CX123" s="75"/>
      <c r="CY123" s="79"/>
      <c r="CZ123" s="36"/>
      <c r="DA123" s="36"/>
      <c r="DB123" s="75"/>
      <c r="DC123" s="85"/>
      <c r="DD123" s="38"/>
      <c r="DE123" s="38"/>
      <c r="DF123" s="38"/>
      <c r="DG123" s="38"/>
      <c r="DH123" s="38"/>
      <c r="DI123" s="38"/>
      <c r="DJ123" s="38"/>
      <c r="DK123" s="86"/>
      <c r="DL123" s="85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86"/>
      <c r="EE123" s="96">
        <v>47115.795628501626</v>
      </c>
      <c r="EF123" s="36"/>
      <c r="EG123" s="89"/>
      <c r="EH123" s="89"/>
      <c r="EI123" s="98"/>
      <c r="EJ123" s="89"/>
      <c r="EK123" s="89"/>
      <c r="EL123" s="89"/>
      <c r="EM123" s="97"/>
      <c r="EN123" s="89"/>
      <c r="EO123" s="97"/>
      <c r="EP123" s="52"/>
      <c r="EQ123" s="23">
        <f>SUM(G123:EP123)</f>
        <v>517152.9620035418</v>
      </c>
    </row>
    <row r="124" spans="1:147" ht="15" customHeight="1">
      <c r="A124" s="234"/>
      <c r="B124" s="210"/>
      <c r="C124" s="217"/>
      <c r="D124" s="150" t="s">
        <v>49</v>
      </c>
      <c r="E124" s="17">
        <v>9</v>
      </c>
      <c r="F124" s="18">
        <v>118</v>
      </c>
      <c r="G124" s="66"/>
      <c r="H124" s="36"/>
      <c r="I124" s="36"/>
      <c r="J124" s="36"/>
      <c r="K124" s="36"/>
      <c r="L124" s="36"/>
      <c r="M124" s="36"/>
      <c r="N124" s="36"/>
      <c r="O124" s="75"/>
      <c r="P124" s="79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80"/>
      <c r="AI124" s="82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80"/>
      <c r="AZ124" s="82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80"/>
      <c r="BU124" s="85"/>
      <c r="BV124" s="38"/>
      <c r="BW124" s="38"/>
      <c r="BX124" s="38"/>
      <c r="BY124" s="86"/>
      <c r="BZ124" s="85">
        <v>46378.738469104814</v>
      </c>
      <c r="CA124" s="38">
        <v>129406.86420890114</v>
      </c>
      <c r="CB124" s="38">
        <v>215841.96557604065</v>
      </c>
      <c r="CC124" s="86">
        <v>792181.4317459534</v>
      </c>
      <c r="CD124" s="85"/>
      <c r="CE124" s="38"/>
      <c r="CF124" s="38"/>
      <c r="CG124" s="38"/>
      <c r="CH124" s="38"/>
      <c r="CI124" s="75"/>
      <c r="CJ124" s="79"/>
      <c r="CK124" s="36"/>
      <c r="CL124" s="36"/>
      <c r="CM124" s="75"/>
      <c r="CN124" s="79"/>
      <c r="CO124" s="36"/>
      <c r="CP124" s="36"/>
      <c r="CQ124" s="36"/>
      <c r="CR124" s="86"/>
      <c r="CS124" s="79"/>
      <c r="CT124" s="36"/>
      <c r="CU124" s="36"/>
      <c r="CV124" s="36"/>
      <c r="CW124" s="36"/>
      <c r="CX124" s="75"/>
      <c r="CY124" s="79"/>
      <c r="CZ124" s="36"/>
      <c r="DA124" s="36"/>
      <c r="DB124" s="75"/>
      <c r="DC124" s="85"/>
      <c r="DD124" s="38"/>
      <c r="DE124" s="38"/>
      <c r="DF124" s="38"/>
      <c r="DG124" s="38"/>
      <c r="DH124" s="38"/>
      <c r="DI124" s="38"/>
      <c r="DJ124" s="38"/>
      <c r="DK124" s="86"/>
      <c r="DL124" s="85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86"/>
      <c r="EE124" s="96">
        <v>118663.1758023093</v>
      </c>
      <c r="EF124" s="36"/>
      <c r="EG124" s="89"/>
      <c r="EH124" s="89"/>
      <c r="EI124" s="98"/>
      <c r="EJ124" s="89"/>
      <c r="EK124" s="89"/>
      <c r="EL124" s="89"/>
      <c r="EM124" s="97"/>
      <c r="EN124" s="89"/>
      <c r="EO124" s="97"/>
      <c r="EP124" s="52"/>
      <c r="EQ124" s="23">
        <f>SUM(G124:EP124)</f>
        <v>1302472.1758023093</v>
      </c>
    </row>
    <row r="125" spans="1:147" ht="15" customHeight="1">
      <c r="A125" s="234"/>
      <c r="B125" s="210"/>
      <c r="C125" s="217"/>
      <c r="D125" s="150" t="s">
        <v>50</v>
      </c>
      <c r="E125" s="17">
        <v>10</v>
      </c>
      <c r="F125" s="18">
        <v>119</v>
      </c>
      <c r="G125" s="66"/>
      <c r="H125" s="36"/>
      <c r="I125" s="36"/>
      <c r="J125" s="36"/>
      <c r="K125" s="36"/>
      <c r="L125" s="36"/>
      <c r="M125" s="36"/>
      <c r="N125" s="36"/>
      <c r="O125" s="75"/>
      <c r="P125" s="79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80"/>
      <c r="AI125" s="82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80"/>
      <c r="AZ125" s="82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80"/>
      <c r="BU125" s="85"/>
      <c r="BV125" s="38"/>
      <c r="BW125" s="38"/>
      <c r="BX125" s="38"/>
      <c r="BY125" s="86"/>
      <c r="BZ125" s="85">
        <v>53047.82379928493</v>
      </c>
      <c r="CA125" s="38">
        <v>148015.07668313858</v>
      </c>
      <c r="CB125" s="38">
        <v>246879.2152679294</v>
      </c>
      <c r="CC125" s="86">
        <v>906094.0938770585</v>
      </c>
      <c r="CD125" s="85"/>
      <c r="CE125" s="38"/>
      <c r="CF125" s="38"/>
      <c r="CG125" s="38"/>
      <c r="CH125" s="38"/>
      <c r="CI125" s="75"/>
      <c r="CJ125" s="79"/>
      <c r="CK125" s="36"/>
      <c r="CL125" s="36"/>
      <c r="CM125" s="75"/>
      <c r="CN125" s="79"/>
      <c r="CO125" s="36"/>
      <c r="CP125" s="36"/>
      <c r="CQ125" s="36"/>
      <c r="CR125" s="86"/>
      <c r="CS125" s="79"/>
      <c r="CT125" s="36"/>
      <c r="CU125" s="36"/>
      <c r="CV125" s="36"/>
      <c r="CW125" s="36"/>
      <c r="CX125" s="75"/>
      <c r="CY125" s="79"/>
      <c r="CZ125" s="36"/>
      <c r="DA125" s="36"/>
      <c r="DB125" s="75"/>
      <c r="DC125" s="85"/>
      <c r="DD125" s="38"/>
      <c r="DE125" s="38"/>
      <c r="DF125" s="38"/>
      <c r="DG125" s="38"/>
      <c r="DH125" s="38"/>
      <c r="DI125" s="38"/>
      <c r="DJ125" s="38"/>
      <c r="DK125" s="86"/>
      <c r="DL125" s="85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86"/>
      <c r="EE125" s="96">
        <v>135726.48694655183</v>
      </c>
      <c r="EF125" s="36"/>
      <c r="EG125" s="89"/>
      <c r="EH125" s="89"/>
      <c r="EI125" s="98"/>
      <c r="EJ125" s="89"/>
      <c r="EK125" s="89"/>
      <c r="EL125" s="89"/>
      <c r="EM125" s="97"/>
      <c r="EN125" s="89"/>
      <c r="EO125" s="97"/>
      <c r="EP125" s="52"/>
      <c r="EQ125" s="23">
        <f>SUM(G125:EP125)</f>
        <v>1489762.6965739632</v>
      </c>
    </row>
    <row r="126" spans="1:147" ht="15" customHeight="1">
      <c r="A126" s="234"/>
      <c r="B126" s="210"/>
      <c r="C126" s="217"/>
      <c r="D126" s="150" t="s">
        <v>51</v>
      </c>
      <c r="E126" s="17">
        <v>11</v>
      </c>
      <c r="F126" s="18">
        <v>120</v>
      </c>
      <c r="G126" s="66"/>
      <c r="H126" s="36"/>
      <c r="I126" s="36"/>
      <c r="J126" s="36"/>
      <c r="K126" s="36"/>
      <c r="L126" s="36"/>
      <c r="M126" s="36"/>
      <c r="N126" s="36"/>
      <c r="O126" s="75"/>
      <c r="P126" s="79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80"/>
      <c r="AI126" s="82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80"/>
      <c r="AZ126" s="82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80"/>
      <c r="BU126" s="85"/>
      <c r="BV126" s="38"/>
      <c r="BW126" s="38"/>
      <c r="BX126" s="38"/>
      <c r="BY126" s="86"/>
      <c r="BZ126" s="85">
        <v>84208.6534028956</v>
      </c>
      <c r="CA126" s="38">
        <v>233962.96429904798</v>
      </c>
      <c r="CB126" s="38">
        <v>391212.3874807957</v>
      </c>
      <c r="CC126" s="86">
        <v>1430693.5931587932</v>
      </c>
      <c r="CD126" s="85"/>
      <c r="CE126" s="38"/>
      <c r="CF126" s="38"/>
      <c r="CG126" s="38"/>
      <c r="CH126" s="38"/>
      <c r="CI126" s="75"/>
      <c r="CJ126" s="79"/>
      <c r="CK126" s="36"/>
      <c r="CL126" s="36"/>
      <c r="CM126" s="75"/>
      <c r="CN126" s="79"/>
      <c r="CO126" s="36"/>
      <c r="CP126" s="36"/>
      <c r="CQ126" s="36"/>
      <c r="CR126" s="86"/>
      <c r="CS126" s="79"/>
      <c r="CT126" s="36"/>
      <c r="CU126" s="36"/>
      <c r="CV126" s="36"/>
      <c r="CW126" s="36"/>
      <c r="CX126" s="75"/>
      <c r="CY126" s="79"/>
      <c r="CZ126" s="36"/>
      <c r="DA126" s="36"/>
      <c r="DB126" s="75"/>
      <c r="DC126" s="85"/>
      <c r="DD126" s="38"/>
      <c r="DE126" s="38"/>
      <c r="DF126" s="38"/>
      <c r="DG126" s="38"/>
      <c r="DH126" s="38"/>
      <c r="DI126" s="38"/>
      <c r="DJ126" s="38"/>
      <c r="DK126" s="86"/>
      <c r="DL126" s="85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86"/>
      <c r="EE126" s="96">
        <v>214518.05509384116</v>
      </c>
      <c r="EF126" s="36"/>
      <c r="EG126" s="89"/>
      <c r="EH126" s="89"/>
      <c r="EI126" s="98"/>
      <c r="EJ126" s="89"/>
      <c r="EK126" s="89"/>
      <c r="EL126" s="89"/>
      <c r="EM126" s="97"/>
      <c r="EN126" s="89"/>
      <c r="EO126" s="97"/>
      <c r="EP126" s="52"/>
      <c r="EQ126" s="23">
        <f>SUM(G126:EP126)</f>
        <v>2354595.6534353737</v>
      </c>
    </row>
    <row r="127" spans="1:147" ht="15" customHeight="1">
      <c r="A127" s="234"/>
      <c r="B127" s="210"/>
      <c r="C127" s="217"/>
      <c r="D127" s="150" t="s">
        <v>52</v>
      </c>
      <c r="E127" s="17">
        <v>12</v>
      </c>
      <c r="F127" s="18">
        <v>121</v>
      </c>
      <c r="G127" s="66"/>
      <c r="H127" s="36"/>
      <c r="I127" s="36"/>
      <c r="J127" s="36"/>
      <c r="K127" s="36"/>
      <c r="L127" s="36"/>
      <c r="M127" s="36"/>
      <c r="N127" s="36"/>
      <c r="O127" s="75"/>
      <c r="P127" s="79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80"/>
      <c r="AI127" s="82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80"/>
      <c r="AZ127" s="82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80"/>
      <c r="BU127" s="85"/>
      <c r="BV127" s="38"/>
      <c r="BW127" s="38"/>
      <c r="BX127" s="38"/>
      <c r="BY127" s="86"/>
      <c r="BZ127" s="85">
        <v>30828.078794653888</v>
      </c>
      <c r="CA127" s="38">
        <v>82104.23553595954</v>
      </c>
      <c r="CB127" s="38">
        <v>295739.6408450018</v>
      </c>
      <c r="CC127" s="86">
        <v>1583436.236855442</v>
      </c>
      <c r="CD127" s="85"/>
      <c r="CE127" s="38"/>
      <c r="CF127" s="38"/>
      <c r="CG127" s="38"/>
      <c r="CH127" s="38"/>
      <c r="CI127" s="75"/>
      <c r="CJ127" s="79"/>
      <c r="CK127" s="36"/>
      <c r="CL127" s="36"/>
      <c r="CM127" s="75"/>
      <c r="CN127" s="79"/>
      <c r="CO127" s="36"/>
      <c r="CP127" s="36"/>
      <c r="CQ127" s="36"/>
      <c r="CR127" s="86"/>
      <c r="CS127" s="79"/>
      <c r="CT127" s="36"/>
      <c r="CU127" s="36"/>
      <c r="CV127" s="36"/>
      <c r="CW127" s="36"/>
      <c r="CX127" s="75"/>
      <c r="CY127" s="79"/>
      <c r="CZ127" s="36"/>
      <c r="DA127" s="36"/>
      <c r="DB127" s="75"/>
      <c r="DC127" s="85"/>
      <c r="DD127" s="38"/>
      <c r="DE127" s="38"/>
      <c r="DF127" s="38"/>
      <c r="DG127" s="38"/>
      <c r="DH127" s="38"/>
      <c r="DI127" s="38"/>
      <c r="DJ127" s="38"/>
      <c r="DK127" s="86"/>
      <c r="DL127" s="85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86"/>
      <c r="EE127" s="96">
        <v>199685.8315895577</v>
      </c>
      <c r="EF127" s="36"/>
      <c r="EG127" s="89"/>
      <c r="EH127" s="89"/>
      <c r="EI127" s="98"/>
      <c r="EJ127" s="89"/>
      <c r="EK127" s="89"/>
      <c r="EL127" s="89"/>
      <c r="EM127" s="97"/>
      <c r="EN127" s="89"/>
      <c r="EO127" s="97"/>
      <c r="EP127" s="52"/>
      <c r="EQ127" s="23">
        <f>SUM(G127:EP127)</f>
        <v>2191794.023620615</v>
      </c>
    </row>
    <row r="128" spans="1:147" ht="15" customHeight="1">
      <c r="A128" s="234"/>
      <c r="B128" s="210"/>
      <c r="C128" s="217"/>
      <c r="D128" s="150" t="s">
        <v>53</v>
      </c>
      <c r="E128" s="17">
        <v>13</v>
      </c>
      <c r="F128" s="18">
        <v>122</v>
      </c>
      <c r="G128" s="66"/>
      <c r="H128" s="36"/>
      <c r="I128" s="36"/>
      <c r="J128" s="36"/>
      <c r="K128" s="36"/>
      <c r="L128" s="36"/>
      <c r="M128" s="36"/>
      <c r="N128" s="36"/>
      <c r="O128" s="75"/>
      <c r="P128" s="79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80"/>
      <c r="AI128" s="82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80"/>
      <c r="AZ128" s="82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80"/>
      <c r="BU128" s="85"/>
      <c r="BV128" s="38"/>
      <c r="BW128" s="38"/>
      <c r="BX128" s="38"/>
      <c r="BY128" s="86"/>
      <c r="BZ128" s="85">
        <v>91876.29949404331</v>
      </c>
      <c r="CA128" s="38">
        <v>298874.9636391838</v>
      </c>
      <c r="CB128" s="38">
        <v>417188.95149702794</v>
      </c>
      <c r="CC128" s="86">
        <v>1283554.785369745</v>
      </c>
      <c r="CD128" s="85"/>
      <c r="CE128" s="38"/>
      <c r="CF128" s="38"/>
      <c r="CG128" s="38"/>
      <c r="CH128" s="38"/>
      <c r="CI128" s="75"/>
      <c r="CJ128" s="79"/>
      <c r="CK128" s="36"/>
      <c r="CL128" s="36"/>
      <c r="CM128" s="75"/>
      <c r="CN128" s="79"/>
      <c r="CO128" s="36"/>
      <c r="CP128" s="36"/>
      <c r="CQ128" s="36"/>
      <c r="CR128" s="86"/>
      <c r="CS128" s="79"/>
      <c r="CT128" s="36"/>
      <c r="CU128" s="36"/>
      <c r="CV128" s="36"/>
      <c r="CW128" s="36"/>
      <c r="CX128" s="75"/>
      <c r="CY128" s="79"/>
      <c r="CZ128" s="36"/>
      <c r="DA128" s="36"/>
      <c r="DB128" s="75"/>
      <c r="DC128" s="85"/>
      <c r="DD128" s="38"/>
      <c r="DE128" s="38"/>
      <c r="DF128" s="38"/>
      <c r="DG128" s="38"/>
      <c r="DH128" s="38"/>
      <c r="DI128" s="38"/>
      <c r="DJ128" s="38"/>
      <c r="DK128" s="86"/>
      <c r="DL128" s="85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86"/>
      <c r="EE128" s="96">
        <v>209648.21088085277</v>
      </c>
      <c r="EF128" s="36"/>
      <c r="EG128" s="89"/>
      <c r="EH128" s="89"/>
      <c r="EI128" s="98"/>
      <c r="EJ128" s="89"/>
      <c r="EK128" s="89"/>
      <c r="EL128" s="89"/>
      <c r="EM128" s="97"/>
      <c r="EN128" s="89"/>
      <c r="EO128" s="97"/>
      <c r="EP128" s="52"/>
      <c r="EQ128" s="23">
        <f>SUM(G128:EP128)</f>
        <v>2301143.210880853</v>
      </c>
    </row>
    <row r="129" spans="1:147" ht="15" customHeight="1">
      <c r="A129" s="234"/>
      <c r="B129" s="210"/>
      <c r="C129" s="217"/>
      <c r="D129" s="150" t="s">
        <v>54</v>
      </c>
      <c r="E129" s="17">
        <v>14</v>
      </c>
      <c r="F129" s="18">
        <v>123</v>
      </c>
      <c r="G129" s="66"/>
      <c r="H129" s="36"/>
      <c r="I129" s="36"/>
      <c r="J129" s="36"/>
      <c r="K129" s="36"/>
      <c r="L129" s="36"/>
      <c r="M129" s="36"/>
      <c r="N129" s="36"/>
      <c r="O129" s="75"/>
      <c r="P129" s="79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80"/>
      <c r="AI129" s="82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80"/>
      <c r="AZ129" s="82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80"/>
      <c r="BU129" s="85"/>
      <c r="BV129" s="38"/>
      <c r="BW129" s="38"/>
      <c r="BX129" s="38"/>
      <c r="BY129" s="86"/>
      <c r="BZ129" s="85">
        <v>1035.4538216644944</v>
      </c>
      <c r="CA129" s="38">
        <v>5752.983785077751</v>
      </c>
      <c r="CB129" s="38">
        <v>35785.32118944569</v>
      </c>
      <c r="CC129" s="86">
        <v>350240.63213999954</v>
      </c>
      <c r="CD129" s="85"/>
      <c r="CE129" s="38"/>
      <c r="CF129" s="38"/>
      <c r="CG129" s="38"/>
      <c r="CH129" s="38"/>
      <c r="CI129" s="75"/>
      <c r="CJ129" s="79"/>
      <c r="CK129" s="36"/>
      <c r="CL129" s="36"/>
      <c r="CM129" s="75"/>
      <c r="CN129" s="79"/>
      <c r="CO129" s="36"/>
      <c r="CP129" s="36"/>
      <c r="CQ129" s="36"/>
      <c r="CR129" s="86"/>
      <c r="CS129" s="79"/>
      <c r="CT129" s="36"/>
      <c r="CU129" s="36"/>
      <c r="CV129" s="36"/>
      <c r="CW129" s="36"/>
      <c r="CX129" s="75"/>
      <c r="CY129" s="79"/>
      <c r="CZ129" s="36"/>
      <c r="DA129" s="36"/>
      <c r="DB129" s="75"/>
      <c r="DC129" s="85"/>
      <c r="DD129" s="38"/>
      <c r="DE129" s="38"/>
      <c r="DF129" s="38"/>
      <c r="DG129" s="38"/>
      <c r="DH129" s="38"/>
      <c r="DI129" s="38"/>
      <c r="DJ129" s="38"/>
      <c r="DK129" s="86"/>
      <c r="DL129" s="85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86"/>
      <c r="EE129" s="96">
        <v>39375.10453910887</v>
      </c>
      <c r="EF129" s="36"/>
      <c r="EG129" s="89"/>
      <c r="EH129" s="89"/>
      <c r="EI129" s="98"/>
      <c r="EJ129" s="89"/>
      <c r="EK129" s="89"/>
      <c r="EL129" s="89"/>
      <c r="EM129" s="97"/>
      <c r="EN129" s="89"/>
      <c r="EO129" s="97"/>
      <c r="EP129" s="52"/>
      <c r="EQ129" s="23">
        <f>SUM(G129:EP129)</f>
        <v>432189.49547529634</v>
      </c>
    </row>
    <row r="130" spans="1:147" ht="15" customHeight="1">
      <c r="A130" s="234"/>
      <c r="B130" s="210"/>
      <c r="C130" s="217"/>
      <c r="D130" s="150" t="s">
        <v>55</v>
      </c>
      <c r="E130" s="17">
        <v>15</v>
      </c>
      <c r="F130" s="18">
        <v>124</v>
      </c>
      <c r="G130" s="66"/>
      <c r="H130" s="36"/>
      <c r="I130" s="36"/>
      <c r="J130" s="36"/>
      <c r="K130" s="36"/>
      <c r="L130" s="36"/>
      <c r="M130" s="36"/>
      <c r="N130" s="36"/>
      <c r="O130" s="75"/>
      <c r="P130" s="79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80"/>
      <c r="AI130" s="82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80"/>
      <c r="AZ130" s="82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80"/>
      <c r="BU130" s="85"/>
      <c r="BV130" s="38"/>
      <c r="BW130" s="38"/>
      <c r="BX130" s="38"/>
      <c r="BY130" s="86"/>
      <c r="BZ130" s="85">
        <v>4887.696025699444</v>
      </c>
      <c r="CA130" s="38">
        <v>16744.05421607561</v>
      </c>
      <c r="CB130" s="38">
        <v>55056.70395926569</v>
      </c>
      <c r="CC130" s="86">
        <v>353030.83156754443</v>
      </c>
      <c r="CD130" s="85"/>
      <c r="CE130" s="38"/>
      <c r="CF130" s="38"/>
      <c r="CG130" s="38"/>
      <c r="CH130" s="38"/>
      <c r="CI130" s="75"/>
      <c r="CJ130" s="79"/>
      <c r="CK130" s="36"/>
      <c r="CL130" s="36"/>
      <c r="CM130" s="75"/>
      <c r="CN130" s="79"/>
      <c r="CO130" s="36"/>
      <c r="CP130" s="36"/>
      <c r="CQ130" s="36"/>
      <c r="CR130" s="86"/>
      <c r="CS130" s="79"/>
      <c r="CT130" s="36"/>
      <c r="CU130" s="36"/>
      <c r="CV130" s="36"/>
      <c r="CW130" s="36"/>
      <c r="CX130" s="75"/>
      <c r="CY130" s="79"/>
      <c r="CZ130" s="36"/>
      <c r="DA130" s="36"/>
      <c r="DB130" s="75"/>
      <c r="DC130" s="85"/>
      <c r="DD130" s="38"/>
      <c r="DE130" s="38"/>
      <c r="DF130" s="38"/>
      <c r="DG130" s="38"/>
      <c r="DH130" s="38"/>
      <c r="DI130" s="38"/>
      <c r="DJ130" s="38"/>
      <c r="DK130" s="86"/>
      <c r="DL130" s="85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86"/>
      <c r="EE130" s="96">
        <v>43074.393886852136</v>
      </c>
      <c r="EF130" s="36"/>
      <c r="EG130" s="89"/>
      <c r="EH130" s="89"/>
      <c r="EI130" s="98"/>
      <c r="EJ130" s="89"/>
      <c r="EK130" s="89"/>
      <c r="EL130" s="89"/>
      <c r="EM130" s="97"/>
      <c r="EN130" s="89"/>
      <c r="EO130" s="97"/>
      <c r="EP130" s="52"/>
      <c r="EQ130" s="23">
        <f>SUM(G130:EP130)</f>
        <v>472793.6796554373</v>
      </c>
    </row>
    <row r="131" spans="1:147" ht="15" customHeight="1">
      <c r="A131" s="234"/>
      <c r="B131" s="210"/>
      <c r="C131" s="217"/>
      <c r="D131" s="150" t="s">
        <v>56</v>
      </c>
      <c r="E131" s="17">
        <v>16</v>
      </c>
      <c r="F131" s="18">
        <v>125</v>
      </c>
      <c r="G131" s="66"/>
      <c r="H131" s="36"/>
      <c r="I131" s="36"/>
      <c r="J131" s="36"/>
      <c r="K131" s="36"/>
      <c r="L131" s="36"/>
      <c r="M131" s="36"/>
      <c r="N131" s="36"/>
      <c r="O131" s="75"/>
      <c r="P131" s="79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80"/>
      <c r="AI131" s="82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80"/>
      <c r="AZ131" s="82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80"/>
      <c r="BU131" s="85"/>
      <c r="BV131" s="38"/>
      <c r="BW131" s="38"/>
      <c r="BX131" s="38"/>
      <c r="BY131" s="86"/>
      <c r="BZ131" s="85">
        <v>48128.231777494344</v>
      </c>
      <c r="CA131" s="38">
        <v>164875.5810445264</v>
      </c>
      <c r="CB131" s="38">
        <v>542133.1022068291</v>
      </c>
      <c r="CC131" s="86">
        <v>3476228.799202569</v>
      </c>
      <c r="CD131" s="85"/>
      <c r="CE131" s="38"/>
      <c r="CF131" s="38"/>
      <c r="CG131" s="38"/>
      <c r="CH131" s="38"/>
      <c r="CI131" s="75"/>
      <c r="CJ131" s="79"/>
      <c r="CK131" s="36"/>
      <c r="CL131" s="36"/>
      <c r="CM131" s="75"/>
      <c r="CN131" s="79"/>
      <c r="CO131" s="36"/>
      <c r="CP131" s="36"/>
      <c r="CQ131" s="36"/>
      <c r="CR131" s="86"/>
      <c r="CS131" s="79"/>
      <c r="CT131" s="36"/>
      <c r="CU131" s="36"/>
      <c r="CV131" s="36"/>
      <c r="CW131" s="36"/>
      <c r="CX131" s="75"/>
      <c r="CY131" s="79"/>
      <c r="CZ131" s="36"/>
      <c r="DA131" s="36"/>
      <c r="DB131" s="75"/>
      <c r="DC131" s="85"/>
      <c r="DD131" s="38"/>
      <c r="DE131" s="38"/>
      <c r="DF131" s="38"/>
      <c r="DG131" s="38"/>
      <c r="DH131" s="38"/>
      <c r="DI131" s="38"/>
      <c r="DJ131" s="38"/>
      <c r="DK131" s="86"/>
      <c r="DL131" s="85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86"/>
      <c r="EE131" s="96">
        <v>424145.528232771</v>
      </c>
      <c r="EF131" s="36"/>
      <c r="EG131" s="89"/>
      <c r="EH131" s="89"/>
      <c r="EI131" s="98"/>
      <c r="EJ131" s="89"/>
      <c r="EK131" s="89"/>
      <c r="EL131" s="89"/>
      <c r="EM131" s="97"/>
      <c r="EN131" s="89"/>
      <c r="EO131" s="97"/>
      <c r="EP131" s="52"/>
      <c r="EQ131" s="23">
        <f>SUM(G131:EP131)</f>
        <v>4655511.242464189</v>
      </c>
    </row>
    <row r="132" spans="1:147" ht="15" customHeight="1">
      <c r="A132" s="234"/>
      <c r="B132" s="210"/>
      <c r="C132" s="217"/>
      <c r="D132" s="150" t="s">
        <v>57</v>
      </c>
      <c r="E132" s="17">
        <v>17</v>
      </c>
      <c r="F132" s="18">
        <v>126</v>
      </c>
      <c r="G132" s="66"/>
      <c r="H132" s="36"/>
      <c r="I132" s="36"/>
      <c r="J132" s="36"/>
      <c r="K132" s="36"/>
      <c r="L132" s="36"/>
      <c r="M132" s="36"/>
      <c r="N132" s="36"/>
      <c r="O132" s="75"/>
      <c r="P132" s="79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80"/>
      <c r="AI132" s="82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80"/>
      <c r="AZ132" s="82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80"/>
      <c r="BU132" s="85"/>
      <c r="BV132" s="38"/>
      <c r="BW132" s="38"/>
      <c r="BX132" s="38"/>
      <c r="BY132" s="86"/>
      <c r="BZ132" s="85">
        <v>552838.8582529374</v>
      </c>
      <c r="CA132" s="38">
        <v>587498.2009989194</v>
      </c>
      <c r="CB132" s="38">
        <v>878927.2229541226</v>
      </c>
      <c r="CC132" s="86">
        <v>11615278.817284428</v>
      </c>
      <c r="CD132" s="85"/>
      <c r="CE132" s="38"/>
      <c r="CF132" s="38"/>
      <c r="CG132" s="38"/>
      <c r="CH132" s="38"/>
      <c r="CI132" s="75"/>
      <c r="CJ132" s="79"/>
      <c r="CK132" s="36"/>
      <c r="CL132" s="36"/>
      <c r="CM132" s="75"/>
      <c r="CN132" s="79"/>
      <c r="CO132" s="36"/>
      <c r="CP132" s="36"/>
      <c r="CQ132" s="36"/>
      <c r="CR132" s="86"/>
      <c r="CS132" s="79"/>
      <c r="CT132" s="36"/>
      <c r="CU132" s="36"/>
      <c r="CV132" s="36"/>
      <c r="CW132" s="36"/>
      <c r="CX132" s="75"/>
      <c r="CY132" s="79"/>
      <c r="CZ132" s="36"/>
      <c r="DA132" s="36"/>
      <c r="DB132" s="75"/>
      <c r="DC132" s="85"/>
      <c r="DD132" s="38"/>
      <c r="DE132" s="38"/>
      <c r="DF132" s="38"/>
      <c r="DG132" s="38"/>
      <c r="DH132" s="38"/>
      <c r="DI132" s="38"/>
      <c r="DJ132" s="38"/>
      <c r="DK132" s="86"/>
      <c r="DL132" s="85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86"/>
      <c r="EE132" s="96">
        <v>1366705.426972594</v>
      </c>
      <c r="EF132" s="36"/>
      <c r="EG132" s="89"/>
      <c r="EH132" s="89"/>
      <c r="EI132" s="98"/>
      <c r="EJ132" s="89"/>
      <c r="EK132" s="89"/>
      <c r="EL132" s="89"/>
      <c r="EM132" s="97"/>
      <c r="EN132" s="89"/>
      <c r="EO132" s="97"/>
      <c r="EP132" s="52"/>
      <c r="EQ132" s="23">
        <f>SUM(G132:EP132)</f>
        <v>15001248.526463002</v>
      </c>
    </row>
    <row r="133" spans="1:147" ht="15" customHeight="1">
      <c r="A133" s="234"/>
      <c r="B133" s="210"/>
      <c r="C133" s="217"/>
      <c r="D133" s="150" t="s">
        <v>58</v>
      </c>
      <c r="E133" s="17">
        <v>18</v>
      </c>
      <c r="F133" s="18">
        <v>127</v>
      </c>
      <c r="G133" s="66"/>
      <c r="H133" s="36"/>
      <c r="I133" s="36"/>
      <c r="J133" s="36"/>
      <c r="K133" s="36"/>
      <c r="L133" s="36"/>
      <c r="M133" s="36"/>
      <c r="N133" s="36"/>
      <c r="O133" s="75"/>
      <c r="P133" s="79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80"/>
      <c r="AI133" s="82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80"/>
      <c r="AZ133" s="82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80"/>
      <c r="BU133" s="85"/>
      <c r="BV133" s="38"/>
      <c r="BW133" s="38"/>
      <c r="BX133" s="38"/>
      <c r="BY133" s="86"/>
      <c r="BZ133" s="85">
        <v>4776113.1487041</v>
      </c>
      <c r="CA133" s="38">
        <v>12724221.292872772</v>
      </c>
      <c r="CB133" s="38">
        <v>24200414.94703492</v>
      </c>
      <c r="CC133" s="86">
        <v>121967108.44447315</v>
      </c>
      <c r="CD133" s="85"/>
      <c r="CE133" s="38"/>
      <c r="CF133" s="38"/>
      <c r="CG133" s="38"/>
      <c r="CH133" s="38"/>
      <c r="CI133" s="75"/>
      <c r="CJ133" s="79"/>
      <c r="CK133" s="36"/>
      <c r="CL133" s="36"/>
      <c r="CM133" s="75"/>
      <c r="CN133" s="79"/>
      <c r="CO133" s="36"/>
      <c r="CP133" s="36"/>
      <c r="CQ133" s="36"/>
      <c r="CR133" s="86"/>
      <c r="CS133" s="79"/>
      <c r="CT133" s="36"/>
      <c r="CU133" s="36"/>
      <c r="CV133" s="36"/>
      <c r="CW133" s="36"/>
      <c r="CX133" s="75"/>
      <c r="CY133" s="79"/>
      <c r="CZ133" s="36"/>
      <c r="DA133" s="36"/>
      <c r="DB133" s="75"/>
      <c r="DC133" s="85"/>
      <c r="DD133" s="38"/>
      <c r="DE133" s="38"/>
      <c r="DF133" s="38"/>
      <c r="DG133" s="38"/>
      <c r="DH133" s="38"/>
      <c r="DI133" s="38"/>
      <c r="DJ133" s="38"/>
      <c r="DK133" s="86"/>
      <c r="DL133" s="85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86"/>
      <c r="EE133" s="96">
        <v>16405811.90651089</v>
      </c>
      <c r="EF133" s="36"/>
      <c r="EG133" s="89"/>
      <c r="EH133" s="89"/>
      <c r="EI133" s="98"/>
      <c r="EJ133" s="89"/>
      <c r="EK133" s="89"/>
      <c r="EL133" s="89"/>
      <c r="EM133" s="97"/>
      <c r="EN133" s="89"/>
      <c r="EO133" s="97"/>
      <c r="EP133" s="52"/>
      <c r="EQ133" s="23">
        <f>SUM(G133:EP133)</f>
        <v>180073669.73959583</v>
      </c>
    </row>
    <row r="134" spans="1:147" ht="15" customHeight="1">
      <c r="A134" s="234"/>
      <c r="B134" s="211"/>
      <c r="C134" s="218"/>
      <c r="D134" s="151" t="s">
        <v>59</v>
      </c>
      <c r="E134" s="17">
        <v>19</v>
      </c>
      <c r="F134" s="18">
        <v>128</v>
      </c>
      <c r="G134" s="105"/>
      <c r="H134" s="19"/>
      <c r="I134" s="19"/>
      <c r="J134" s="19"/>
      <c r="K134" s="19"/>
      <c r="L134" s="19"/>
      <c r="M134" s="19"/>
      <c r="N134" s="19"/>
      <c r="O134" s="106"/>
      <c r="P134" s="107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25"/>
      <c r="AI134" s="124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125"/>
      <c r="AZ134" s="124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125"/>
      <c r="BU134" s="126"/>
      <c r="BV134" s="29"/>
      <c r="BW134" s="29"/>
      <c r="BX134" s="29"/>
      <c r="BY134" s="127"/>
      <c r="BZ134" s="126">
        <v>8569504.7444969</v>
      </c>
      <c r="CA134" s="29">
        <v>15353169.109884407</v>
      </c>
      <c r="CB134" s="29">
        <v>27048116.070307348</v>
      </c>
      <c r="CC134" s="127">
        <v>176639462.07531136</v>
      </c>
      <c r="CD134" s="126"/>
      <c r="CE134" s="29"/>
      <c r="CF134" s="29"/>
      <c r="CG134" s="29"/>
      <c r="CH134" s="29"/>
      <c r="CI134" s="106"/>
      <c r="CJ134" s="107"/>
      <c r="CK134" s="19"/>
      <c r="CL134" s="19"/>
      <c r="CM134" s="106"/>
      <c r="CN134" s="107"/>
      <c r="CO134" s="19"/>
      <c r="CP134" s="19"/>
      <c r="CQ134" s="19"/>
      <c r="CR134" s="142"/>
      <c r="CS134" s="107"/>
      <c r="CT134" s="19"/>
      <c r="CU134" s="19"/>
      <c r="CV134" s="19"/>
      <c r="CW134" s="19"/>
      <c r="CX134" s="106"/>
      <c r="CY134" s="107"/>
      <c r="CZ134" s="19"/>
      <c r="DA134" s="19"/>
      <c r="DB134" s="106"/>
      <c r="DC134" s="126"/>
      <c r="DD134" s="29"/>
      <c r="DE134" s="29"/>
      <c r="DF134" s="29"/>
      <c r="DG134" s="29"/>
      <c r="DH134" s="29"/>
      <c r="DI134" s="29"/>
      <c r="DJ134" s="29"/>
      <c r="DK134" s="127"/>
      <c r="DL134" s="126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127"/>
      <c r="EE134" s="138">
        <v>22815298.20054081</v>
      </c>
      <c r="EF134" s="19"/>
      <c r="EG134" s="108"/>
      <c r="EH134" s="108"/>
      <c r="EI134" s="109"/>
      <c r="EJ134" s="108"/>
      <c r="EK134" s="108"/>
      <c r="EL134" s="108"/>
      <c r="EM134" s="110"/>
      <c r="EN134" s="108"/>
      <c r="EO134" s="110"/>
      <c r="EP134" s="141"/>
      <c r="EQ134" s="23">
        <f>SUM(G134:EP134)</f>
        <v>250425550.2005408</v>
      </c>
    </row>
    <row r="135" spans="1:147" ht="15" customHeight="1">
      <c r="A135" s="235"/>
      <c r="B135" s="227" t="s">
        <v>28</v>
      </c>
      <c r="C135" s="182"/>
      <c r="D135" s="182"/>
      <c r="E135" s="17">
        <v>1</v>
      </c>
      <c r="F135" s="18">
        <v>129</v>
      </c>
      <c r="G135" s="143"/>
      <c r="H135" s="30"/>
      <c r="I135" s="30"/>
      <c r="J135" s="30"/>
      <c r="K135" s="30"/>
      <c r="L135" s="30"/>
      <c r="M135" s="30"/>
      <c r="N135" s="30"/>
      <c r="O135" s="144"/>
      <c r="P135" s="145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144"/>
      <c r="AI135" s="131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132"/>
      <c r="AZ135" s="131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132"/>
      <c r="BU135" s="130"/>
      <c r="BV135" s="28"/>
      <c r="BW135" s="28"/>
      <c r="BX135" s="28"/>
      <c r="BY135" s="129"/>
      <c r="BZ135" s="130"/>
      <c r="CA135" s="28"/>
      <c r="CB135" s="28"/>
      <c r="CC135" s="129"/>
      <c r="CD135" s="130"/>
      <c r="CE135" s="28"/>
      <c r="CF135" s="28"/>
      <c r="CG135" s="28"/>
      <c r="CH135" s="28"/>
      <c r="CI135" s="129"/>
      <c r="CJ135" s="130"/>
      <c r="CK135" s="28"/>
      <c r="CL135" s="28"/>
      <c r="CM135" s="129"/>
      <c r="CN135" s="130"/>
      <c r="CO135" s="28"/>
      <c r="CP135" s="28"/>
      <c r="CQ135" s="28"/>
      <c r="CR135" s="129"/>
      <c r="CS135" s="130"/>
      <c r="CT135" s="28"/>
      <c r="CU135" s="28"/>
      <c r="CV135" s="28"/>
      <c r="CW135" s="28"/>
      <c r="CX135" s="129"/>
      <c r="CY135" s="130"/>
      <c r="CZ135" s="28"/>
      <c r="DA135" s="28"/>
      <c r="DB135" s="129"/>
      <c r="DC135" s="146"/>
      <c r="DD135" s="32"/>
      <c r="DE135" s="32"/>
      <c r="DF135" s="32"/>
      <c r="DG135" s="32"/>
      <c r="DH135" s="32"/>
      <c r="DI135" s="32"/>
      <c r="DJ135" s="32"/>
      <c r="DK135" s="147"/>
      <c r="DL135" s="146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147"/>
      <c r="EE135" s="148"/>
      <c r="EF135" s="28"/>
      <c r="EG135" s="133"/>
      <c r="EH135" s="133"/>
      <c r="EI135" s="134"/>
      <c r="EJ135" s="133">
        <v>3793067.732760946</v>
      </c>
      <c r="EK135" s="133">
        <v>99593507.26723903</v>
      </c>
      <c r="EL135" s="133">
        <v>10417624.416305754</v>
      </c>
      <c r="EM135" s="133">
        <v>188770202.58369425</v>
      </c>
      <c r="EN135" s="133"/>
      <c r="EO135" s="135"/>
      <c r="EP135" s="34"/>
      <c r="EQ135" s="23">
        <f>SUM(G135:EP135)</f>
        <v>302574402</v>
      </c>
    </row>
    <row r="136" spans="1:147" ht="15" customHeight="1">
      <c r="A136" s="188" t="s">
        <v>6</v>
      </c>
      <c r="B136" s="219"/>
      <c r="C136" s="227" t="s">
        <v>23</v>
      </c>
      <c r="D136" s="182"/>
      <c r="E136" s="25">
        <v>1</v>
      </c>
      <c r="F136" s="18">
        <v>130</v>
      </c>
      <c r="G136" s="128">
        <v>3858.704506204687</v>
      </c>
      <c r="H136" s="28">
        <v>9114.46465532898</v>
      </c>
      <c r="I136" s="28">
        <v>5664.242560976544</v>
      </c>
      <c r="J136" s="28">
        <v>10441.704777527335</v>
      </c>
      <c r="K136" s="28">
        <v>496275.5628437871</v>
      </c>
      <c r="L136" s="28">
        <v>20631.62110216649</v>
      </c>
      <c r="M136" s="28">
        <v>59125.81446230439</v>
      </c>
      <c r="N136" s="28">
        <v>28611.169604309274</v>
      </c>
      <c r="O136" s="129">
        <v>140909.47785670354</v>
      </c>
      <c r="P136" s="130">
        <v>608.0343390701686</v>
      </c>
      <c r="Q136" s="28">
        <v>6.364651767256892</v>
      </c>
      <c r="R136" s="28">
        <v>252.15247903975353</v>
      </c>
      <c r="S136" s="28">
        <v>153836.99645667314</v>
      </c>
      <c r="T136" s="28">
        <v>1168844.4340631457</v>
      </c>
      <c r="U136" s="28">
        <v>19059.116901573714</v>
      </c>
      <c r="V136" s="28">
        <v>14443.487295354269</v>
      </c>
      <c r="W136" s="28">
        <v>12407.316941079633</v>
      </c>
      <c r="X136" s="28">
        <v>2503.573447037777</v>
      </c>
      <c r="Y136" s="28">
        <v>25215.41352086378</v>
      </c>
      <c r="Z136" s="28">
        <v>59134.526963353936</v>
      </c>
      <c r="AA136" s="28">
        <v>21179.91056703564</v>
      </c>
      <c r="AB136" s="28">
        <v>9566.966329653316</v>
      </c>
      <c r="AC136" s="28">
        <v>0.07756145573619584</v>
      </c>
      <c r="AD136" s="28">
        <v>43.285907542014876</v>
      </c>
      <c r="AE136" s="28">
        <v>2709.7613076063963</v>
      </c>
      <c r="AF136" s="28">
        <v>13776.188963216831</v>
      </c>
      <c r="AG136" s="28">
        <v>5609.436534662292</v>
      </c>
      <c r="AH136" s="129">
        <v>142281.35473806952</v>
      </c>
      <c r="AI136" s="131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132"/>
      <c r="AZ136" s="131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132"/>
      <c r="BU136" s="130"/>
      <c r="BV136" s="28"/>
      <c r="BW136" s="28"/>
      <c r="BX136" s="28"/>
      <c r="BY136" s="129"/>
      <c r="BZ136" s="130"/>
      <c r="CA136" s="28"/>
      <c r="CB136" s="28"/>
      <c r="CC136" s="129"/>
      <c r="CD136" s="130"/>
      <c r="CE136" s="28"/>
      <c r="CF136" s="28"/>
      <c r="CG136" s="28"/>
      <c r="CH136" s="28"/>
      <c r="CI136" s="129"/>
      <c r="CJ136" s="130"/>
      <c r="CK136" s="28"/>
      <c r="CL136" s="28"/>
      <c r="CM136" s="129"/>
      <c r="CN136" s="130"/>
      <c r="CO136" s="28"/>
      <c r="CP136" s="28"/>
      <c r="CQ136" s="28"/>
      <c r="CR136" s="129"/>
      <c r="CS136" s="146">
        <v>28097.74840543304</v>
      </c>
      <c r="CT136" s="32">
        <v>24218.73310882832</v>
      </c>
      <c r="CU136" s="32">
        <v>46708.39673220122</v>
      </c>
      <c r="CV136" s="32">
        <v>22700.092782930446</v>
      </c>
      <c r="CW136" s="32">
        <v>20867.124936005937</v>
      </c>
      <c r="CX136" s="147">
        <v>35511.56801582576</v>
      </c>
      <c r="CY136" s="146">
        <v>58341.2631224181</v>
      </c>
      <c r="CZ136" s="32">
        <v>93871.96636997817</v>
      </c>
      <c r="DA136" s="32">
        <v>127797.82409349133</v>
      </c>
      <c r="DB136" s="147">
        <v>203295.6191132102</v>
      </c>
      <c r="DC136" s="146"/>
      <c r="DD136" s="32"/>
      <c r="DE136" s="32"/>
      <c r="DF136" s="32"/>
      <c r="DG136" s="32"/>
      <c r="DH136" s="32"/>
      <c r="DI136" s="32"/>
      <c r="DJ136" s="32"/>
      <c r="DK136" s="147"/>
      <c r="DL136" s="146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147"/>
      <c r="EE136" s="148"/>
      <c r="EF136" s="28"/>
      <c r="EG136" s="133"/>
      <c r="EH136" s="133"/>
      <c r="EI136" s="134"/>
      <c r="EJ136" s="133"/>
      <c r="EK136" s="133"/>
      <c r="EL136" s="133"/>
      <c r="EM136" s="135"/>
      <c r="EN136" s="135"/>
      <c r="EO136" s="133">
        <v>87781.8592677018</v>
      </c>
      <c r="EP136" s="22"/>
      <c r="EQ136" s="23">
        <f>SUM(G136:EP136)</f>
        <v>3175303.357285534</v>
      </c>
    </row>
    <row r="137" spans="1:147" ht="15" customHeight="1">
      <c r="A137" s="176"/>
      <c r="B137" s="218"/>
      <c r="C137" s="227" t="s">
        <v>25</v>
      </c>
      <c r="D137" s="182"/>
      <c r="E137" s="17">
        <v>1</v>
      </c>
      <c r="F137" s="18">
        <v>131</v>
      </c>
      <c r="G137" s="128">
        <v>189110.7274270865</v>
      </c>
      <c r="H137" s="28">
        <v>275284.14381560765</v>
      </c>
      <c r="I137" s="28">
        <v>180175.9091767337</v>
      </c>
      <c r="J137" s="28">
        <v>204562.3685709076</v>
      </c>
      <c r="K137" s="28">
        <v>961919.4639808718</v>
      </c>
      <c r="L137" s="28">
        <v>248364.55313578498</v>
      </c>
      <c r="M137" s="28">
        <v>715252.208705964</v>
      </c>
      <c r="N137" s="28">
        <v>112996.684463548</v>
      </c>
      <c r="O137" s="129">
        <v>587609.0335636741</v>
      </c>
      <c r="P137" s="130">
        <v>65802.7557537633</v>
      </c>
      <c r="Q137" s="28">
        <v>188005.76566169824</v>
      </c>
      <c r="R137" s="28">
        <v>345419.75218520075</v>
      </c>
      <c r="S137" s="28">
        <v>366011.17158204655</v>
      </c>
      <c r="T137" s="28">
        <v>386234.4114979493</v>
      </c>
      <c r="U137" s="28">
        <v>72304.2966249423</v>
      </c>
      <c r="V137" s="28">
        <v>112123.38183703712</v>
      </c>
      <c r="W137" s="28">
        <v>115322.94464368724</v>
      </c>
      <c r="X137" s="28">
        <v>267276.7617001274</v>
      </c>
      <c r="Y137" s="28">
        <v>223681.59089930824</v>
      </c>
      <c r="Z137" s="28">
        <v>435879.56968437665</v>
      </c>
      <c r="AA137" s="28">
        <v>407548.53841886844</v>
      </c>
      <c r="AB137" s="28">
        <v>2199270.6448019035</v>
      </c>
      <c r="AC137" s="28">
        <v>124931.4108412087</v>
      </c>
      <c r="AD137" s="28">
        <v>1243681.6094974917</v>
      </c>
      <c r="AE137" s="28">
        <v>1656371.969225389</v>
      </c>
      <c r="AF137" s="28">
        <v>1177349.587966624</v>
      </c>
      <c r="AG137" s="28">
        <v>40358103.86347796</v>
      </c>
      <c r="AH137" s="129">
        <v>24825892.92121281</v>
      </c>
      <c r="AI137" s="131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132"/>
      <c r="AZ137" s="131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132"/>
      <c r="BU137" s="130"/>
      <c r="BV137" s="28"/>
      <c r="BW137" s="28"/>
      <c r="BX137" s="28"/>
      <c r="BY137" s="129"/>
      <c r="BZ137" s="130"/>
      <c r="CA137" s="28"/>
      <c r="CB137" s="28"/>
      <c r="CC137" s="129"/>
      <c r="CD137" s="130"/>
      <c r="CE137" s="28"/>
      <c r="CF137" s="28"/>
      <c r="CG137" s="28"/>
      <c r="CH137" s="28"/>
      <c r="CI137" s="129"/>
      <c r="CJ137" s="130"/>
      <c r="CK137" s="28"/>
      <c r="CL137" s="28"/>
      <c r="CM137" s="129"/>
      <c r="CN137" s="130"/>
      <c r="CO137" s="28"/>
      <c r="CP137" s="28"/>
      <c r="CQ137" s="28"/>
      <c r="CR137" s="129"/>
      <c r="CS137" s="146">
        <v>262364.87013549614</v>
      </c>
      <c r="CT137" s="32">
        <v>269993.212787642</v>
      </c>
      <c r="CU137" s="32">
        <v>643596.5200525863</v>
      </c>
      <c r="CV137" s="32">
        <v>862396.8714689218</v>
      </c>
      <c r="CW137" s="32">
        <v>572723.6407740214</v>
      </c>
      <c r="CX137" s="147">
        <v>816729.6297150397</v>
      </c>
      <c r="CY137" s="146">
        <v>1334821.7435751983</v>
      </c>
      <c r="CZ137" s="32">
        <v>3197948.7477396647</v>
      </c>
      <c r="DA137" s="32">
        <v>5553827.709172933</v>
      </c>
      <c r="DB137" s="147">
        <v>18219877.490389224</v>
      </c>
      <c r="DC137" s="146"/>
      <c r="DD137" s="32"/>
      <c r="DE137" s="32"/>
      <c r="DF137" s="32"/>
      <c r="DG137" s="32"/>
      <c r="DH137" s="32"/>
      <c r="DI137" s="32"/>
      <c r="DJ137" s="32"/>
      <c r="DK137" s="147"/>
      <c r="DL137" s="146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147"/>
      <c r="EE137" s="148"/>
      <c r="EF137" s="28"/>
      <c r="EG137" s="133"/>
      <c r="EH137" s="133"/>
      <c r="EI137" s="134"/>
      <c r="EJ137" s="133"/>
      <c r="EK137" s="133"/>
      <c r="EL137" s="133"/>
      <c r="EM137" s="135"/>
      <c r="EN137" s="135"/>
      <c r="EO137" s="133">
        <v>17035435.61411413</v>
      </c>
      <c r="EP137" s="22"/>
      <c r="EQ137" s="23">
        <f>SUM(G137:EP137)</f>
        <v>126816204.09027743</v>
      </c>
    </row>
    <row r="138" spans="1:147" ht="15" customHeight="1">
      <c r="A138" s="188" t="s">
        <v>7</v>
      </c>
      <c r="B138" s="219"/>
      <c r="C138" s="227" t="s">
        <v>23</v>
      </c>
      <c r="D138" s="182"/>
      <c r="E138" s="25">
        <v>1</v>
      </c>
      <c r="F138" s="18">
        <v>132</v>
      </c>
      <c r="G138" s="143"/>
      <c r="H138" s="30"/>
      <c r="I138" s="30"/>
      <c r="J138" s="30"/>
      <c r="K138" s="30"/>
      <c r="L138" s="30"/>
      <c r="M138" s="30"/>
      <c r="N138" s="30"/>
      <c r="O138" s="144"/>
      <c r="P138" s="145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144"/>
      <c r="AI138" s="131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132"/>
      <c r="AZ138" s="131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132"/>
      <c r="BU138" s="130"/>
      <c r="BV138" s="28"/>
      <c r="BW138" s="28"/>
      <c r="BX138" s="28"/>
      <c r="BY138" s="129"/>
      <c r="BZ138" s="130"/>
      <c r="CA138" s="28"/>
      <c r="CB138" s="28"/>
      <c r="CC138" s="129"/>
      <c r="CD138" s="130"/>
      <c r="CE138" s="28"/>
      <c r="CF138" s="28"/>
      <c r="CG138" s="28"/>
      <c r="CH138" s="28"/>
      <c r="CI138" s="129"/>
      <c r="CJ138" s="130"/>
      <c r="CK138" s="28"/>
      <c r="CL138" s="28"/>
      <c r="CM138" s="129"/>
      <c r="CN138" s="130"/>
      <c r="CO138" s="28"/>
      <c r="CP138" s="28"/>
      <c r="CQ138" s="28"/>
      <c r="CR138" s="129"/>
      <c r="CS138" s="130"/>
      <c r="CT138" s="28"/>
      <c r="CU138" s="28"/>
      <c r="CV138" s="28"/>
      <c r="CW138" s="28"/>
      <c r="CX138" s="129"/>
      <c r="CY138" s="130"/>
      <c r="CZ138" s="28"/>
      <c r="DA138" s="28"/>
      <c r="DB138" s="129"/>
      <c r="DC138" s="146"/>
      <c r="DD138" s="32"/>
      <c r="DE138" s="32"/>
      <c r="DF138" s="32"/>
      <c r="DG138" s="32"/>
      <c r="DH138" s="32"/>
      <c r="DI138" s="32"/>
      <c r="DJ138" s="32"/>
      <c r="DK138" s="147"/>
      <c r="DL138" s="146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147"/>
      <c r="EE138" s="148"/>
      <c r="EF138" s="28"/>
      <c r="EG138" s="133"/>
      <c r="EH138" s="133"/>
      <c r="EI138" s="134"/>
      <c r="EJ138" s="133"/>
      <c r="EK138" s="133"/>
      <c r="EL138" s="133"/>
      <c r="EM138" s="135"/>
      <c r="EN138" s="133">
        <v>3309672.025613092</v>
      </c>
      <c r="EO138" s="133"/>
      <c r="EP138" s="22"/>
      <c r="EQ138" s="23">
        <f>SUM(G138:EP138)</f>
        <v>3309672.025613092</v>
      </c>
    </row>
    <row r="139" spans="1:147" ht="15" customHeight="1">
      <c r="A139" s="176"/>
      <c r="B139" s="218"/>
      <c r="C139" s="227" t="s">
        <v>25</v>
      </c>
      <c r="D139" s="182"/>
      <c r="E139" s="17">
        <v>1</v>
      </c>
      <c r="F139" s="18">
        <v>133</v>
      </c>
      <c r="G139" s="143"/>
      <c r="H139" s="30"/>
      <c r="I139" s="30"/>
      <c r="J139" s="30"/>
      <c r="K139" s="30"/>
      <c r="L139" s="30"/>
      <c r="M139" s="30"/>
      <c r="N139" s="30"/>
      <c r="O139" s="144"/>
      <c r="P139" s="145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144"/>
      <c r="AI139" s="131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132"/>
      <c r="AZ139" s="131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132"/>
      <c r="BU139" s="130"/>
      <c r="BV139" s="28"/>
      <c r="BW139" s="28"/>
      <c r="BX139" s="28"/>
      <c r="BY139" s="129"/>
      <c r="BZ139" s="130"/>
      <c r="CA139" s="28"/>
      <c r="CB139" s="28"/>
      <c r="CC139" s="129"/>
      <c r="CD139" s="130"/>
      <c r="CE139" s="28"/>
      <c r="CF139" s="28"/>
      <c r="CG139" s="28"/>
      <c r="CH139" s="28"/>
      <c r="CI139" s="129"/>
      <c r="CJ139" s="130"/>
      <c r="CK139" s="28"/>
      <c r="CL139" s="28"/>
      <c r="CM139" s="129"/>
      <c r="CN139" s="130"/>
      <c r="CO139" s="28"/>
      <c r="CP139" s="28"/>
      <c r="CQ139" s="28"/>
      <c r="CR139" s="129"/>
      <c r="CS139" s="130"/>
      <c r="CT139" s="28"/>
      <c r="CU139" s="28"/>
      <c r="CV139" s="28"/>
      <c r="CW139" s="28"/>
      <c r="CX139" s="129"/>
      <c r="CY139" s="130"/>
      <c r="CZ139" s="28"/>
      <c r="DA139" s="28"/>
      <c r="DB139" s="129"/>
      <c r="DC139" s="146"/>
      <c r="DD139" s="32"/>
      <c r="DE139" s="32"/>
      <c r="DF139" s="32"/>
      <c r="DG139" s="32"/>
      <c r="DH139" s="32"/>
      <c r="DI139" s="32"/>
      <c r="DJ139" s="32"/>
      <c r="DK139" s="147"/>
      <c r="DL139" s="146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147"/>
      <c r="EE139" s="148"/>
      <c r="EF139" s="28"/>
      <c r="EG139" s="133"/>
      <c r="EH139" s="133"/>
      <c r="EI139" s="134"/>
      <c r="EJ139" s="133"/>
      <c r="EK139" s="133"/>
      <c r="EL139" s="133"/>
      <c r="EM139" s="135"/>
      <c r="EN139" s="133">
        <v>96825854.97438689</v>
      </c>
      <c r="EO139" s="133"/>
      <c r="EP139" s="22"/>
      <c r="EQ139" s="23">
        <f>SUM(G139:EP139)</f>
        <v>96825854.97438689</v>
      </c>
    </row>
    <row r="140" spans="1:147" ht="15" customHeight="1">
      <c r="A140" s="178" t="s">
        <v>8</v>
      </c>
      <c r="B140" s="223"/>
      <c r="C140" s="227" t="s">
        <v>23</v>
      </c>
      <c r="D140" s="182"/>
      <c r="E140" s="25">
        <v>1</v>
      </c>
      <c r="F140" s="18">
        <v>134</v>
      </c>
      <c r="G140" s="128">
        <v>9968.18202800213</v>
      </c>
      <c r="H140" s="28">
        <v>24760.659044816202</v>
      </c>
      <c r="I140" s="28">
        <v>7884.833489642275</v>
      </c>
      <c r="J140" s="28">
        <v>16436.57104874055</v>
      </c>
      <c r="K140" s="28">
        <v>132631.43789588087</v>
      </c>
      <c r="L140" s="28">
        <v>1187.9482796354537</v>
      </c>
      <c r="M140" s="28">
        <v>77300.45995565287</v>
      </c>
      <c r="N140" s="28">
        <v>265.0303247221841</v>
      </c>
      <c r="O140" s="129">
        <v>169567.58676015603</v>
      </c>
      <c r="P140" s="130">
        <v>11937.419081592458</v>
      </c>
      <c r="Q140" s="28">
        <v>1563.9608901878123</v>
      </c>
      <c r="R140" s="28">
        <v>3396.154173201884</v>
      </c>
      <c r="S140" s="28">
        <v>240280.89352520462</v>
      </c>
      <c r="T140" s="28">
        <v>221333.1391923337</v>
      </c>
      <c r="U140" s="28">
        <v>12045.905485568199</v>
      </c>
      <c r="V140" s="28">
        <v>7791.7626401747275</v>
      </c>
      <c r="W140" s="28">
        <v>7905.008168631557</v>
      </c>
      <c r="X140" s="28">
        <v>409802.4855294025</v>
      </c>
      <c r="Y140" s="28">
        <v>21988.7474747066</v>
      </c>
      <c r="Z140" s="28">
        <v>48992.82101218543</v>
      </c>
      <c r="AA140" s="28">
        <v>26092.71239990875</v>
      </c>
      <c r="AB140" s="28">
        <v>12448.62543634215</v>
      </c>
      <c r="AC140" s="28">
        <v>0.03395705386774811</v>
      </c>
      <c r="AD140" s="28">
        <v>176.63164426603015</v>
      </c>
      <c r="AE140" s="28">
        <v>3020.3583100383003</v>
      </c>
      <c r="AF140" s="28">
        <v>19304.225935285987</v>
      </c>
      <c r="AG140" s="28">
        <v>9080.52384271782</v>
      </c>
      <c r="AH140" s="129">
        <v>190555.08527047237</v>
      </c>
      <c r="AI140" s="131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132"/>
      <c r="AZ140" s="131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132"/>
      <c r="BU140" s="130"/>
      <c r="BV140" s="28"/>
      <c r="BW140" s="28"/>
      <c r="BX140" s="28"/>
      <c r="BY140" s="129"/>
      <c r="BZ140" s="130"/>
      <c r="CA140" s="28"/>
      <c r="CB140" s="28"/>
      <c r="CC140" s="129"/>
      <c r="CD140" s="130"/>
      <c r="CE140" s="28"/>
      <c r="CF140" s="28"/>
      <c r="CG140" s="28"/>
      <c r="CH140" s="28"/>
      <c r="CI140" s="129"/>
      <c r="CJ140" s="130"/>
      <c r="CK140" s="28"/>
      <c r="CL140" s="28"/>
      <c r="CM140" s="129"/>
      <c r="CN140" s="130"/>
      <c r="CO140" s="28"/>
      <c r="CP140" s="28"/>
      <c r="CQ140" s="28"/>
      <c r="CR140" s="129"/>
      <c r="CS140" s="146">
        <v>60978.35780673602</v>
      </c>
      <c r="CT140" s="32">
        <v>52560.032634159994</v>
      </c>
      <c r="CU140" s="32">
        <v>101367.6002581193</v>
      </c>
      <c r="CV140" s="32">
        <v>49264.24566090798</v>
      </c>
      <c r="CW140" s="32">
        <v>45286.29811844964</v>
      </c>
      <c r="CX140" s="147">
        <v>77067.99383001638</v>
      </c>
      <c r="CY140" s="146">
        <v>126613.50533296994</v>
      </c>
      <c r="CZ140" s="32">
        <v>203723.02686800284</v>
      </c>
      <c r="DA140" s="32">
        <v>277349.67699363315</v>
      </c>
      <c r="DB140" s="147">
        <v>441196.6689982253</v>
      </c>
      <c r="DC140" s="146"/>
      <c r="DD140" s="32"/>
      <c r="DE140" s="32"/>
      <c r="DF140" s="32"/>
      <c r="DG140" s="32"/>
      <c r="DH140" s="32"/>
      <c r="DI140" s="32"/>
      <c r="DJ140" s="32"/>
      <c r="DK140" s="147"/>
      <c r="DL140" s="146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147"/>
      <c r="EE140" s="148"/>
      <c r="EF140" s="28">
        <v>203022.7553124537</v>
      </c>
      <c r="EG140" s="135"/>
      <c r="EH140" s="133">
        <v>218013.43370931587</v>
      </c>
      <c r="EI140" s="134"/>
      <c r="EJ140" s="133"/>
      <c r="EK140" s="133"/>
      <c r="EL140" s="133"/>
      <c r="EM140" s="135"/>
      <c r="EN140" s="135"/>
      <c r="EO140" s="133">
        <v>248904.9344414325</v>
      </c>
      <c r="EP140" s="22"/>
      <c r="EQ140" s="23">
        <f>SUM(G140:EP140)</f>
        <v>3793067.732760946</v>
      </c>
    </row>
    <row r="141" spans="1:147" ht="15" customHeight="1">
      <c r="A141" s="180"/>
      <c r="B141" s="222"/>
      <c r="C141" s="227" t="s">
        <v>25</v>
      </c>
      <c r="D141" s="182"/>
      <c r="E141" s="17">
        <v>1</v>
      </c>
      <c r="F141" s="18">
        <v>135</v>
      </c>
      <c r="G141" s="128">
        <v>68775.2575302134</v>
      </c>
      <c r="H141" s="28">
        <v>91291.52814467353</v>
      </c>
      <c r="I141" s="28">
        <v>67949.41968319603</v>
      </c>
      <c r="J141" s="28">
        <v>71298.36232835168</v>
      </c>
      <c r="K141" s="28">
        <v>462402.14233744895</v>
      </c>
      <c r="L141" s="28">
        <v>108579.09500429657</v>
      </c>
      <c r="M141" s="28">
        <v>238693.5731492411</v>
      </c>
      <c r="N141" s="28">
        <v>57519.7150934831</v>
      </c>
      <c r="O141" s="129">
        <v>127712.93480402045</v>
      </c>
      <c r="P141" s="130">
        <v>139994.7928902319</v>
      </c>
      <c r="Q141" s="28">
        <v>206178.58115159642</v>
      </c>
      <c r="R141" s="28">
        <v>286142.2130159465</v>
      </c>
      <c r="S141" s="28">
        <v>328204.7595522369</v>
      </c>
      <c r="T141" s="28">
        <v>407373.1335570671</v>
      </c>
      <c r="U141" s="28">
        <v>123963.16805898029</v>
      </c>
      <c r="V141" s="28">
        <v>180492.32590360625</v>
      </c>
      <c r="W141" s="28">
        <v>182118.7759828239</v>
      </c>
      <c r="X141" s="28">
        <v>323509.18226794165</v>
      </c>
      <c r="Y141" s="28">
        <v>308221.42983180913</v>
      </c>
      <c r="Z141" s="28">
        <v>621511.750671953</v>
      </c>
      <c r="AA141" s="28">
        <v>472261.9141394701</v>
      </c>
      <c r="AB141" s="28">
        <v>577019.4852743577</v>
      </c>
      <c r="AC141" s="28">
        <v>62148.88765281555</v>
      </c>
      <c r="AD141" s="28">
        <v>149561.8534043454</v>
      </c>
      <c r="AE141" s="28">
        <v>363083.4041563965</v>
      </c>
      <c r="AF141" s="28">
        <v>687760.9511612444</v>
      </c>
      <c r="AG141" s="28">
        <v>21487284.51760918</v>
      </c>
      <c r="AH141" s="129">
        <v>15254001.50712601</v>
      </c>
      <c r="AI141" s="131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132"/>
      <c r="AZ141" s="131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132"/>
      <c r="BU141" s="130"/>
      <c r="BV141" s="28"/>
      <c r="BW141" s="28"/>
      <c r="BX141" s="28"/>
      <c r="BY141" s="129"/>
      <c r="BZ141" s="130"/>
      <c r="CA141" s="28"/>
      <c r="CB141" s="28"/>
      <c r="CC141" s="129"/>
      <c r="CD141" s="130"/>
      <c r="CE141" s="28"/>
      <c r="CF141" s="28"/>
      <c r="CG141" s="28"/>
      <c r="CH141" s="28"/>
      <c r="CI141" s="129"/>
      <c r="CJ141" s="130"/>
      <c r="CK141" s="28"/>
      <c r="CL141" s="28"/>
      <c r="CM141" s="129"/>
      <c r="CN141" s="130"/>
      <c r="CO141" s="28"/>
      <c r="CP141" s="28"/>
      <c r="CQ141" s="28"/>
      <c r="CR141" s="129"/>
      <c r="CS141" s="146">
        <v>265929.7993288087</v>
      </c>
      <c r="CT141" s="32">
        <v>273661.7934393346</v>
      </c>
      <c r="CU141" s="32">
        <v>652341.501885958</v>
      </c>
      <c r="CV141" s="32">
        <v>874114.841873013</v>
      </c>
      <c r="CW141" s="32">
        <v>580505.6247936089</v>
      </c>
      <c r="CX141" s="147">
        <v>827827.0883744664</v>
      </c>
      <c r="CY141" s="146">
        <v>1352958.8706954643</v>
      </c>
      <c r="CZ141" s="32">
        <v>3241401.4433831284</v>
      </c>
      <c r="DA141" s="32">
        <v>5629291.327929643</v>
      </c>
      <c r="DB141" s="147">
        <v>18467443.306386326</v>
      </c>
      <c r="DC141" s="146"/>
      <c r="DD141" s="32"/>
      <c r="DE141" s="32"/>
      <c r="DF141" s="32"/>
      <c r="DG141" s="32"/>
      <c r="DH141" s="32"/>
      <c r="DI141" s="32"/>
      <c r="DJ141" s="32"/>
      <c r="DK141" s="147"/>
      <c r="DL141" s="146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147"/>
      <c r="EE141" s="148"/>
      <c r="EF141" s="28"/>
      <c r="EG141" s="133">
        <v>14634493.692250522</v>
      </c>
      <c r="EH141" s="133"/>
      <c r="EI141" s="133">
        <v>6209947.482812813</v>
      </c>
      <c r="EJ141" s="133"/>
      <c r="EK141" s="133"/>
      <c r="EL141" s="133"/>
      <c r="EM141" s="135"/>
      <c r="EN141" s="135"/>
      <c r="EO141" s="133">
        <v>3128535.8326030225</v>
      </c>
      <c r="EP141" s="22"/>
      <c r="EQ141" s="23">
        <f>SUM(G141:EP141)</f>
        <v>99593507.26723905</v>
      </c>
    </row>
    <row r="142" spans="1:147" ht="15" customHeight="1">
      <c r="A142" s="188" t="s">
        <v>9</v>
      </c>
      <c r="B142" s="219"/>
      <c r="C142" s="227" t="s">
        <v>23</v>
      </c>
      <c r="D142" s="182"/>
      <c r="E142" s="25">
        <v>1</v>
      </c>
      <c r="F142" s="18">
        <v>136</v>
      </c>
      <c r="G142" s="128">
        <v>129.42312374158328</v>
      </c>
      <c r="H142" s="28">
        <v>190.74397394086972</v>
      </c>
      <c r="I142" s="28">
        <v>124.6415699809853</v>
      </c>
      <c r="J142" s="28">
        <v>144.20158939752937</v>
      </c>
      <c r="K142" s="28">
        <v>978.0002641109011</v>
      </c>
      <c r="L142" s="28">
        <v>180.4136789729789</v>
      </c>
      <c r="M142" s="28">
        <v>519.3694240127938</v>
      </c>
      <c r="N142" s="28">
        <v>94.9753058616043</v>
      </c>
      <c r="O142" s="129">
        <v>488.6117998429321</v>
      </c>
      <c r="P142" s="130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129"/>
      <c r="AI142" s="131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132"/>
      <c r="AZ142" s="131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132"/>
      <c r="BU142" s="130"/>
      <c r="BV142" s="28"/>
      <c r="BW142" s="28"/>
      <c r="BX142" s="28"/>
      <c r="BY142" s="129"/>
      <c r="BZ142" s="130"/>
      <c r="CA142" s="28"/>
      <c r="CB142" s="28"/>
      <c r="CC142" s="129"/>
      <c r="CD142" s="130"/>
      <c r="CE142" s="28"/>
      <c r="CF142" s="28"/>
      <c r="CG142" s="28"/>
      <c r="CH142" s="28"/>
      <c r="CI142" s="129"/>
      <c r="CJ142" s="130"/>
      <c r="CK142" s="28"/>
      <c r="CL142" s="28"/>
      <c r="CM142" s="129"/>
      <c r="CN142" s="130"/>
      <c r="CO142" s="28"/>
      <c r="CP142" s="28"/>
      <c r="CQ142" s="28"/>
      <c r="CR142" s="129"/>
      <c r="CS142" s="146">
        <v>134197.1584648475</v>
      </c>
      <c r="CT142" s="32">
        <v>152165.55123446116</v>
      </c>
      <c r="CU142" s="32">
        <v>604121.0305714558</v>
      </c>
      <c r="CV142" s="32">
        <v>2414016.843093071</v>
      </c>
      <c r="CW142" s="32">
        <v>2579059.3796738153</v>
      </c>
      <c r="CX142" s="147">
        <v>1422128.3720771426</v>
      </c>
      <c r="CY142" s="146"/>
      <c r="CZ142" s="32"/>
      <c r="DA142" s="32"/>
      <c r="DB142" s="147"/>
      <c r="DC142" s="146">
        <v>164092.10879247956</v>
      </c>
      <c r="DD142" s="32">
        <v>138552.3797335426</v>
      </c>
      <c r="DE142" s="32">
        <v>76635.88217343716</v>
      </c>
      <c r="DF142" s="32">
        <v>189632.53373161543</v>
      </c>
      <c r="DG142" s="32">
        <v>1360580.313883946</v>
      </c>
      <c r="DH142" s="32">
        <v>133590.62533689424</v>
      </c>
      <c r="DI142" s="32">
        <v>508801.75059880404</v>
      </c>
      <c r="DJ142" s="32">
        <v>86792.04510260875</v>
      </c>
      <c r="DK142" s="147">
        <v>450408.0611077694</v>
      </c>
      <c r="DL142" s="146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147"/>
      <c r="EE142" s="148"/>
      <c r="EF142" s="28"/>
      <c r="EG142" s="133"/>
      <c r="EH142" s="133"/>
      <c r="EI142" s="134"/>
      <c r="EJ142" s="133"/>
      <c r="EK142" s="133"/>
      <c r="EL142" s="133"/>
      <c r="EM142" s="135"/>
      <c r="EN142" s="135"/>
      <c r="EO142" s="133"/>
      <c r="EP142" s="22"/>
      <c r="EQ142" s="23">
        <f>SUM(G142:EP142)</f>
        <v>10417624.416305752</v>
      </c>
    </row>
    <row r="143" spans="1:147" ht="15" customHeight="1">
      <c r="A143" s="176"/>
      <c r="B143" s="218"/>
      <c r="C143" s="227" t="s">
        <v>25</v>
      </c>
      <c r="D143" s="182"/>
      <c r="E143" s="17">
        <v>1</v>
      </c>
      <c r="F143" s="18">
        <v>137</v>
      </c>
      <c r="G143" s="128"/>
      <c r="H143" s="28"/>
      <c r="I143" s="28"/>
      <c r="J143" s="28"/>
      <c r="K143" s="28"/>
      <c r="L143" s="28"/>
      <c r="M143" s="28"/>
      <c r="N143" s="28"/>
      <c r="O143" s="129"/>
      <c r="P143" s="130">
        <v>443895</v>
      </c>
      <c r="Q143" s="28">
        <v>382588.9484267537</v>
      </c>
      <c r="R143" s="28">
        <v>346045</v>
      </c>
      <c r="S143" s="28">
        <v>697243</v>
      </c>
      <c r="T143" s="28">
        <v>1102739</v>
      </c>
      <c r="U143" s="28">
        <v>292790.9399105967</v>
      </c>
      <c r="V143" s="28">
        <v>405324.9817695952</v>
      </c>
      <c r="W143" s="28">
        <v>409070.0783198081</v>
      </c>
      <c r="X143" s="28">
        <v>402411</v>
      </c>
      <c r="Y143" s="28">
        <v>327022.54820609785</v>
      </c>
      <c r="Z143" s="28">
        <v>663935.5952673095</v>
      </c>
      <c r="AA143" s="28">
        <v>494035.8565265925</v>
      </c>
      <c r="AB143" s="28">
        <v>916087</v>
      </c>
      <c r="AC143" s="28">
        <v>90612.45776576236</v>
      </c>
      <c r="AD143" s="28">
        <v>343382.5097215633</v>
      </c>
      <c r="AE143" s="28">
        <v>798991.4902784368</v>
      </c>
      <c r="AF143" s="28">
        <v>972443.6192701377</v>
      </c>
      <c r="AG143" s="28">
        <v>23342103.593807478</v>
      </c>
      <c r="AH143" s="129">
        <v>19823940.999999996</v>
      </c>
      <c r="AI143" s="131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132"/>
      <c r="AZ143" s="131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132"/>
      <c r="BU143" s="130"/>
      <c r="BV143" s="28"/>
      <c r="BW143" s="28"/>
      <c r="BX143" s="28"/>
      <c r="BY143" s="129"/>
      <c r="BZ143" s="130"/>
      <c r="CA143" s="28"/>
      <c r="CB143" s="28"/>
      <c r="CC143" s="129"/>
      <c r="CD143" s="130"/>
      <c r="CE143" s="28"/>
      <c r="CF143" s="28"/>
      <c r="CG143" s="28"/>
      <c r="CH143" s="28"/>
      <c r="CI143" s="129"/>
      <c r="CJ143" s="130"/>
      <c r="CK143" s="28"/>
      <c r="CL143" s="28"/>
      <c r="CM143" s="129"/>
      <c r="CN143" s="130"/>
      <c r="CO143" s="28"/>
      <c r="CP143" s="28"/>
      <c r="CQ143" s="28"/>
      <c r="CR143" s="129"/>
      <c r="CS143" s="146"/>
      <c r="CT143" s="32"/>
      <c r="CU143" s="32"/>
      <c r="CV143" s="32"/>
      <c r="CW143" s="32"/>
      <c r="CX143" s="147"/>
      <c r="CY143" s="146">
        <v>1658974.0798287685</v>
      </c>
      <c r="CZ143" s="32">
        <v>6288112.310368968</v>
      </c>
      <c r="DA143" s="32">
        <v>18224119.60847606</v>
      </c>
      <c r="DB143" s="147">
        <v>80889081.28542264</v>
      </c>
      <c r="DC143" s="146"/>
      <c r="DD143" s="32"/>
      <c r="DE143" s="32"/>
      <c r="DF143" s="32"/>
      <c r="DG143" s="32"/>
      <c r="DH143" s="32"/>
      <c r="DI143" s="32"/>
      <c r="DJ143" s="32"/>
      <c r="DK143" s="147"/>
      <c r="DL143" s="146">
        <v>128611.04298915208</v>
      </c>
      <c r="DM143" s="32">
        <v>184509.68143518272</v>
      </c>
      <c r="DN143" s="32">
        <v>30438.34500626544</v>
      </c>
      <c r="DO143" s="32">
        <v>171400.64523136267</v>
      </c>
      <c r="DP143" s="32">
        <v>281648.4497488957</v>
      </c>
      <c r="DQ143" s="32">
        <v>63136.662692947495</v>
      </c>
      <c r="DR143" s="32">
        <v>47577.48807807781</v>
      </c>
      <c r="DS143" s="32">
        <v>32010.13394105219</v>
      </c>
      <c r="DT143" s="32">
        <v>80618.91135729406</v>
      </c>
      <c r="DU143" s="32">
        <v>92211.60268127605</v>
      </c>
      <c r="DV143" s="32">
        <v>145742.02949836227</v>
      </c>
      <c r="DW143" s="32">
        <v>135665.12313007517</v>
      </c>
      <c r="DX143" s="32">
        <v>142433.49223500057</v>
      </c>
      <c r="DY143" s="32">
        <v>26751.1638809588</v>
      </c>
      <c r="DZ143" s="32">
        <v>29264.43455650133</v>
      </c>
      <c r="EA143" s="32">
        <v>288161.4326600964</v>
      </c>
      <c r="EB143" s="32">
        <v>928529.8739366086</v>
      </c>
      <c r="EC143" s="32">
        <v>11145991.05318821</v>
      </c>
      <c r="ED143" s="147">
        <v>15500550.114080368</v>
      </c>
      <c r="EE143" s="148"/>
      <c r="EF143" s="28"/>
      <c r="EG143" s="133"/>
      <c r="EH143" s="133"/>
      <c r="EI143" s="134"/>
      <c r="EJ143" s="133"/>
      <c r="EK143" s="133"/>
      <c r="EL143" s="133"/>
      <c r="EM143" s="135"/>
      <c r="EN143" s="135"/>
      <c r="EO143" s="133"/>
      <c r="EP143" s="22"/>
      <c r="EQ143" s="23">
        <f>SUM(G143:EP143)</f>
        <v>188770202.5836943</v>
      </c>
    </row>
    <row r="144" spans="1:147" ht="15" customHeight="1">
      <c r="A144" s="181" t="s">
        <v>29</v>
      </c>
      <c r="B144" s="182"/>
      <c r="C144" s="182"/>
      <c r="D144" s="182"/>
      <c r="E144" s="25">
        <v>1</v>
      </c>
      <c r="F144" s="18">
        <v>138</v>
      </c>
      <c r="G144" s="128"/>
      <c r="H144" s="28"/>
      <c r="I144" s="28"/>
      <c r="J144" s="28"/>
      <c r="K144" s="28"/>
      <c r="L144" s="28"/>
      <c r="M144" s="28"/>
      <c r="N144" s="28"/>
      <c r="O144" s="129"/>
      <c r="P144" s="130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129"/>
      <c r="AI144" s="131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132"/>
      <c r="AZ144" s="131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132"/>
      <c r="BU144" s="130"/>
      <c r="BV144" s="28"/>
      <c r="BW144" s="28"/>
      <c r="BX144" s="28"/>
      <c r="BY144" s="129"/>
      <c r="BZ144" s="130"/>
      <c r="CA144" s="28"/>
      <c r="CB144" s="28"/>
      <c r="CC144" s="129"/>
      <c r="CD144" s="130"/>
      <c r="CE144" s="28"/>
      <c r="CF144" s="28"/>
      <c r="CG144" s="28"/>
      <c r="CH144" s="28"/>
      <c r="CI144" s="129"/>
      <c r="CJ144" s="130"/>
      <c r="CK144" s="28"/>
      <c r="CL144" s="28"/>
      <c r="CM144" s="129"/>
      <c r="CN144" s="130"/>
      <c r="CO144" s="28"/>
      <c r="CP144" s="28"/>
      <c r="CQ144" s="28"/>
      <c r="CR144" s="129"/>
      <c r="CS144" s="146"/>
      <c r="CT144" s="32"/>
      <c r="CU144" s="32"/>
      <c r="CV144" s="32"/>
      <c r="CW144" s="32"/>
      <c r="CX144" s="147"/>
      <c r="CY144" s="146"/>
      <c r="CZ144" s="32"/>
      <c r="DA144" s="32"/>
      <c r="DB144" s="147"/>
      <c r="DC144" s="146">
        <v>156611.5809546616</v>
      </c>
      <c r="DD144" s="32">
        <v>132236.14099897043</v>
      </c>
      <c r="DE144" s="32">
        <v>73142.25378269514</v>
      </c>
      <c r="DF144" s="32">
        <v>180987.68506720292</v>
      </c>
      <c r="DG144" s="32">
        <v>1298555.03437177</v>
      </c>
      <c r="DH144" s="32">
        <v>127500.57994069574</v>
      </c>
      <c r="DI144" s="32">
        <v>485606.8164408289</v>
      </c>
      <c r="DJ144" s="32">
        <v>82835.42394471812</v>
      </c>
      <c r="DK144" s="147">
        <v>429875.14173530106</v>
      </c>
      <c r="DL144" s="146">
        <v>122748.00366074748</v>
      </c>
      <c r="DM144" s="32">
        <v>176098.37013886482</v>
      </c>
      <c r="DN144" s="32">
        <v>29050.74088055802</v>
      </c>
      <c r="DO144" s="32">
        <v>163586.94043161103</v>
      </c>
      <c r="DP144" s="32">
        <v>268808.8373852727</v>
      </c>
      <c r="DQ144" s="32">
        <v>60258.42822855403</v>
      </c>
      <c r="DR144" s="32">
        <v>45408.555478938564</v>
      </c>
      <c r="DS144" s="32">
        <v>30550.876090078087</v>
      </c>
      <c r="DT144" s="32">
        <v>76943.70713753784</v>
      </c>
      <c r="DU144" s="32">
        <v>88007.91814151891</v>
      </c>
      <c r="DV144" s="32">
        <v>139098.03353277108</v>
      </c>
      <c r="DW144" s="32">
        <v>129480.50683338924</v>
      </c>
      <c r="DX144" s="32">
        <v>135940.32378502339</v>
      </c>
      <c r="DY144" s="32">
        <v>25531.64864906781</v>
      </c>
      <c r="DZ144" s="32">
        <v>27930.345921960343</v>
      </c>
      <c r="EA144" s="32">
        <v>275024.91052833776</v>
      </c>
      <c r="EB144" s="32">
        <v>886200.6381108165</v>
      </c>
      <c r="EC144" s="32">
        <v>10637874.624147197</v>
      </c>
      <c r="ED144" s="147">
        <v>14793920.785691941</v>
      </c>
      <c r="EE144" s="148"/>
      <c r="EF144" s="28">
        <v>2972280.60197308</v>
      </c>
      <c r="EG144" s="133">
        <v>112181710.39802693</v>
      </c>
      <c r="EH144" s="133"/>
      <c r="EI144" s="134"/>
      <c r="EJ144" s="133"/>
      <c r="EK144" s="133"/>
      <c r="EL144" s="133"/>
      <c r="EM144" s="135"/>
      <c r="EN144" s="135"/>
      <c r="EO144" s="135"/>
      <c r="EP144" s="34"/>
      <c r="EQ144" s="23">
        <f>SUM(G144:EP144)</f>
        <v>146233805.85201102</v>
      </c>
    </row>
    <row r="145" spans="1:147" ht="15" customHeight="1">
      <c r="A145" s="181" t="s">
        <v>30</v>
      </c>
      <c r="B145" s="182"/>
      <c r="C145" s="182"/>
      <c r="D145" s="182"/>
      <c r="E145" s="25">
        <v>1</v>
      </c>
      <c r="F145" s="18">
        <v>139</v>
      </c>
      <c r="G145" s="128"/>
      <c r="H145" s="28"/>
      <c r="I145" s="28"/>
      <c r="J145" s="28"/>
      <c r="K145" s="28"/>
      <c r="L145" s="28"/>
      <c r="M145" s="28"/>
      <c r="N145" s="28"/>
      <c r="O145" s="129"/>
      <c r="P145" s="130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129"/>
      <c r="AI145" s="131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132"/>
      <c r="AZ145" s="131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132"/>
      <c r="BU145" s="130"/>
      <c r="BV145" s="28"/>
      <c r="BW145" s="28"/>
      <c r="BX145" s="28"/>
      <c r="BY145" s="129"/>
      <c r="BZ145" s="130"/>
      <c r="CA145" s="28"/>
      <c r="CB145" s="28"/>
      <c r="CC145" s="129"/>
      <c r="CD145" s="130"/>
      <c r="CE145" s="28"/>
      <c r="CF145" s="28"/>
      <c r="CG145" s="28"/>
      <c r="CH145" s="28"/>
      <c r="CI145" s="129"/>
      <c r="CJ145" s="130"/>
      <c r="CK145" s="28"/>
      <c r="CL145" s="28"/>
      <c r="CM145" s="129"/>
      <c r="CN145" s="130"/>
      <c r="CO145" s="28"/>
      <c r="CP145" s="28"/>
      <c r="CQ145" s="28"/>
      <c r="CR145" s="129"/>
      <c r="CS145" s="146">
        <v>236614.16277221683</v>
      </c>
      <c r="CT145" s="32">
        <v>365456.4681683406</v>
      </c>
      <c r="CU145" s="32">
        <v>1076825.488836525</v>
      </c>
      <c r="CV145" s="32">
        <v>1873984.808868464</v>
      </c>
      <c r="CW145" s="32">
        <v>1844779.1459716484</v>
      </c>
      <c r="CX145" s="147">
        <v>1026218.1625154652</v>
      </c>
      <c r="CY145" s="146">
        <v>1060418.8399933875</v>
      </c>
      <c r="CZ145" s="32">
        <v>2927930.328231409</v>
      </c>
      <c r="DA145" s="32">
        <v>9150399.757631645</v>
      </c>
      <c r="DB145" s="147">
        <v>59700138.61766958</v>
      </c>
      <c r="DC145" s="146">
        <v>650527.5816480318</v>
      </c>
      <c r="DD145" s="32">
        <v>549277.7512758253</v>
      </c>
      <c r="DE145" s="32">
        <v>303815.6768452379</v>
      </c>
      <c r="DF145" s="32">
        <v>751780.1707712001</v>
      </c>
      <c r="DG145" s="32">
        <v>5393891.441471974</v>
      </c>
      <c r="DH145" s="32">
        <v>529607.3471830536</v>
      </c>
      <c r="DI145" s="32">
        <v>2017096.2198670611</v>
      </c>
      <c r="DJ145" s="32">
        <v>344078.8202575321</v>
      </c>
      <c r="DK145" s="147">
        <v>1785599.9834688252</v>
      </c>
      <c r="DL145" s="146">
        <v>509866.2658725537</v>
      </c>
      <c r="DM145" s="32">
        <v>731471.1093558739</v>
      </c>
      <c r="DN145" s="32">
        <v>120669.9280791469</v>
      </c>
      <c r="DO145" s="32">
        <v>679501.5802774603</v>
      </c>
      <c r="DP145" s="32">
        <v>1116568.5311670746</v>
      </c>
      <c r="DQ145" s="32">
        <v>250299.30322253384</v>
      </c>
      <c r="DR145" s="32">
        <v>188616.43310062864</v>
      </c>
      <c r="DS145" s="32">
        <v>126901.13603993699</v>
      </c>
      <c r="DT145" s="32">
        <v>319606.01778123353</v>
      </c>
      <c r="DU145" s="32">
        <v>365564.14158923656</v>
      </c>
      <c r="DV145" s="32">
        <v>577780.4349762194</v>
      </c>
      <c r="DW145" s="32">
        <v>537831.4966725368</v>
      </c>
      <c r="DX145" s="32">
        <v>564664.0532039892</v>
      </c>
      <c r="DY145" s="32">
        <v>106052.44867565256</v>
      </c>
      <c r="DZ145" s="32">
        <v>116016.07158612023</v>
      </c>
      <c r="EA145" s="32">
        <v>1142388.6333872685</v>
      </c>
      <c r="EB145" s="32">
        <v>3681068.503698423</v>
      </c>
      <c r="EC145" s="32">
        <v>44187223.007104486</v>
      </c>
      <c r="ED145" s="147">
        <v>61450458.856034264</v>
      </c>
      <c r="EE145" s="133">
        <v>-58123378.51930714</v>
      </c>
      <c r="EF145" s="28"/>
      <c r="EG145" s="133"/>
      <c r="EH145" s="133"/>
      <c r="EI145" s="134"/>
      <c r="EJ145" s="133"/>
      <c r="EK145" s="133"/>
      <c r="EL145" s="133"/>
      <c r="EM145" s="135"/>
      <c r="EN145" s="133">
        <v>46098278.85201104</v>
      </c>
      <c r="EO145" s="135"/>
      <c r="EP145" s="34"/>
      <c r="EQ145" s="23">
        <f>SUM(G145:EP145)</f>
        <v>196335889.05797595</v>
      </c>
    </row>
    <row r="146" spans="1:147" ht="15" customHeight="1" thickBot="1">
      <c r="A146" s="231" t="s">
        <v>12</v>
      </c>
      <c r="B146" s="232"/>
      <c r="C146" s="232"/>
      <c r="D146" s="232"/>
      <c r="E146" s="35">
        <v>1</v>
      </c>
      <c r="F146" s="18">
        <v>140</v>
      </c>
      <c r="G146" s="67"/>
      <c r="H146" s="68"/>
      <c r="I146" s="68"/>
      <c r="J146" s="68"/>
      <c r="K146" s="68"/>
      <c r="L146" s="68"/>
      <c r="M146" s="68"/>
      <c r="N146" s="68"/>
      <c r="O146" s="76"/>
      <c r="P146" s="81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76"/>
      <c r="AI146" s="83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84"/>
      <c r="AZ146" s="83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84"/>
      <c r="BU146" s="81"/>
      <c r="BV146" s="68"/>
      <c r="BW146" s="68"/>
      <c r="BX146" s="68"/>
      <c r="BY146" s="76"/>
      <c r="BZ146" s="81"/>
      <c r="CA146" s="68"/>
      <c r="CB146" s="68"/>
      <c r="CC146" s="76"/>
      <c r="CD146" s="81"/>
      <c r="CE146" s="68"/>
      <c r="CF146" s="68"/>
      <c r="CG146" s="68"/>
      <c r="CH146" s="68"/>
      <c r="CI146" s="76"/>
      <c r="CJ146" s="81"/>
      <c r="CK146" s="68"/>
      <c r="CL146" s="68"/>
      <c r="CM146" s="76"/>
      <c r="CN146" s="81"/>
      <c r="CO146" s="68"/>
      <c r="CP146" s="68"/>
      <c r="CQ146" s="68"/>
      <c r="CR146" s="76"/>
      <c r="CS146" s="91"/>
      <c r="CT146" s="70"/>
      <c r="CU146" s="70"/>
      <c r="CV146" s="70"/>
      <c r="CW146" s="70"/>
      <c r="CX146" s="92"/>
      <c r="CY146" s="91"/>
      <c r="CZ146" s="70"/>
      <c r="DA146" s="70"/>
      <c r="DB146" s="92"/>
      <c r="DC146" s="93">
        <v>207695.52505964838</v>
      </c>
      <c r="DD146" s="71">
        <v>175369.24516836222</v>
      </c>
      <c r="DE146" s="71">
        <v>96999.97095259989</v>
      </c>
      <c r="DF146" s="71">
        <v>240022.68574407176</v>
      </c>
      <c r="DG146" s="71">
        <v>1722120.854911571</v>
      </c>
      <c r="DH146" s="71">
        <v>169089.0273552548</v>
      </c>
      <c r="DI146" s="71">
        <v>644003.2218461566</v>
      </c>
      <c r="DJ146" s="71">
        <v>109854.88279259147</v>
      </c>
      <c r="DK146" s="94">
        <v>570092.8547464905</v>
      </c>
      <c r="DL146" s="93">
        <v>162786.24425433174</v>
      </c>
      <c r="DM146" s="71">
        <v>233538.56225184334</v>
      </c>
      <c r="DN146" s="71">
        <v>38526.581774983955</v>
      </c>
      <c r="DO146" s="71">
        <v>216946.1241546426</v>
      </c>
      <c r="DP146" s="71">
        <v>356489.55384449207</v>
      </c>
      <c r="DQ146" s="71">
        <v>79913.668030858</v>
      </c>
      <c r="DR146" s="71">
        <v>60220.02788624296</v>
      </c>
      <c r="DS146" s="71">
        <v>40516.03471392042</v>
      </c>
      <c r="DT146" s="71">
        <v>102041.39155324109</v>
      </c>
      <c r="DU146" s="71">
        <v>116714.55365169307</v>
      </c>
      <c r="DV146" s="71">
        <v>184469.3663983701</v>
      </c>
      <c r="DW146" s="71">
        <v>171714.771588542</v>
      </c>
      <c r="DX146" s="71">
        <v>180281.6672509214</v>
      </c>
      <c r="DY146" s="71">
        <v>33859.623531555706</v>
      </c>
      <c r="DZ146" s="71">
        <v>37040.733680088</v>
      </c>
      <c r="EA146" s="71">
        <v>364733.2007535404</v>
      </c>
      <c r="EB146" s="71">
        <v>1175263.7047569687</v>
      </c>
      <c r="EC146" s="71">
        <v>14107762.287519371</v>
      </c>
      <c r="ED146" s="94">
        <v>19619437.633827653</v>
      </c>
      <c r="EE146" s="90"/>
      <c r="EF146" s="68"/>
      <c r="EG146" s="90"/>
      <c r="EH146" s="90"/>
      <c r="EI146" s="99"/>
      <c r="EJ146" s="90"/>
      <c r="EK146" s="90"/>
      <c r="EL146" s="90"/>
      <c r="EM146" s="102"/>
      <c r="EN146" s="90"/>
      <c r="EO146" s="102"/>
      <c r="EP146" s="72"/>
      <c r="EQ146" s="40">
        <f>SUM(G146:EP146)</f>
        <v>41217504</v>
      </c>
    </row>
    <row r="147" spans="1:147" ht="15" customHeight="1" thickBot="1">
      <c r="A147" s="186" t="s">
        <v>13</v>
      </c>
      <c r="B147" s="187"/>
      <c r="C147" s="187"/>
      <c r="D147" s="7"/>
      <c r="E147" s="7"/>
      <c r="F147" s="41">
        <v>141</v>
      </c>
      <c r="G147" s="42">
        <f>SUM(G7:G146)</f>
        <v>5873368.731992216</v>
      </c>
      <c r="H147" s="42">
        <f aca="true" t="shared" si="0" ref="H147:BS147">SUM(H7:H146)</f>
        <v>8111113.946761894</v>
      </c>
      <c r="I147" s="42">
        <f t="shared" si="0"/>
        <v>5300204.015527489</v>
      </c>
      <c r="J147" s="42">
        <f t="shared" si="0"/>
        <v>6131965.790280311</v>
      </c>
      <c r="K147" s="42">
        <f t="shared" si="0"/>
        <v>41827803.68554389</v>
      </c>
      <c r="L147" s="42">
        <f t="shared" si="0"/>
        <v>7795675.967881807</v>
      </c>
      <c r="M147" s="42">
        <f t="shared" si="0"/>
        <v>22432031.930793215</v>
      </c>
      <c r="N147" s="42">
        <f t="shared" si="0"/>
        <v>4038688.67810652</v>
      </c>
      <c r="O147" s="42">
        <f t="shared" si="0"/>
        <v>20777476.07234007</v>
      </c>
      <c r="P147" s="42">
        <f t="shared" si="0"/>
        <v>10670191</v>
      </c>
      <c r="Q147" s="42">
        <f t="shared" si="0"/>
        <v>8877910.621460048</v>
      </c>
      <c r="R147" s="42">
        <f t="shared" si="0"/>
        <v>7862271.999999999</v>
      </c>
      <c r="S147" s="42">
        <f t="shared" si="0"/>
        <v>16618422.000000004</v>
      </c>
      <c r="T147" s="42">
        <f t="shared" si="0"/>
        <v>26567981.999999996</v>
      </c>
      <c r="U147" s="42">
        <f t="shared" si="0"/>
        <v>7088764.6796444915</v>
      </c>
      <c r="V147" s="42">
        <f t="shared" si="0"/>
        <v>9740511.881883932</v>
      </c>
      <c r="W147" s="42">
        <f t="shared" si="0"/>
        <v>9790529.43847158</v>
      </c>
      <c r="X147" s="42">
        <f t="shared" si="0"/>
        <v>9490142</v>
      </c>
      <c r="Y147" s="42">
        <f t="shared" si="0"/>
        <v>7892561.87552432</v>
      </c>
      <c r="Z147" s="42">
        <f t="shared" si="0"/>
        <v>15816496.866472522</v>
      </c>
      <c r="AA147" s="42">
        <f t="shared" si="0"/>
        <v>11900695.25800315</v>
      </c>
      <c r="AB147" s="42">
        <f t="shared" si="0"/>
        <v>21191974</v>
      </c>
      <c r="AC147" s="42">
        <f t="shared" si="0"/>
        <v>2012352.7233515603</v>
      </c>
      <c r="AD147" s="42">
        <f t="shared" si="0"/>
        <v>7651873.8925141385</v>
      </c>
      <c r="AE147" s="42">
        <f t="shared" si="0"/>
        <v>18255822.10748587</v>
      </c>
      <c r="AF147" s="42">
        <f t="shared" si="0"/>
        <v>27939502.180772558</v>
      </c>
      <c r="AG147" s="42">
        <f t="shared" si="0"/>
        <v>586048850.6551883</v>
      </c>
      <c r="AH147" s="42">
        <f t="shared" si="0"/>
        <v>797212087</v>
      </c>
      <c r="AI147" s="42">
        <f t="shared" si="0"/>
        <v>6852946</v>
      </c>
      <c r="AJ147" s="42">
        <f t="shared" si="0"/>
        <v>5520945</v>
      </c>
      <c r="AK147" s="42">
        <f t="shared" si="0"/>
        <v>4139594</v>
      </c>
      <c r="AL147" s="42">
        <f t="shared" si="0"/>
        <v>504008</v>
      </c>
      <c r="AM147" s="42">
        <f t="shared" si="0"/>
        <v>7807193</v>
      </c>
      <c r="AN147" s="42">
        <f t="shared" si="0"/>
        <v>5101607</v>
      </c>
      <c r="AO147" s="42">
        <f t="shared" si="0"/>
        <v>1821136.48683038</v>
      </c>
      <c r="AP147" s="42">
        <f t="shared" si="0"/>
        <v>2345749.1645761165</v>
      </c>
      <c r="AQ147" s="42">
        <f t="shared" si="0"/>
        <v>1521122.035870523</v>
      </c>
      <c r="AR147" s="42">
        <f t="shared" si="0"/>
        <v>4407772.005921057</v>
      </c>
      <c r="AS147" s="42">
        <f t="shared" si="0"/>
        <v>979439</v>
      </c>
      <c r="AT147" s="42">
        <f t="shared" si="0"/>
        <v>22353854.87641779</v>
      </c>
      <c r="AU147" s="42">
        <f t="shared" si="0"/>
        <v>6054137</v>
      </c>
      <c r="AV147" s="42">
        <f t="shared" si="0"/>
        <v>12866761.916826302</v>
      </c>
      <c r="AW147" s="42">
        <f t="shared" si="0"/>
        <v>3744342.0831736983</v>
      </c>
      <c r="AX147" s="42">
        <f t="shared" si="0"/>
        <v>6699319</v>
      </c>
      <c r="AY147" s="42">
        <f t="shared" si="0"/>
        <v>21028768.928548783</v>
      </c>
      <c r="AZ147" s="42">
        <f t="shared" si="0"/>
        <v>12249290</v>
      </c>
      <c r="BA147" s="42">
        <f t="shared" si="0"/>
        <v>8600135</v>
      </c>
      <c r="BB147" s="42">
        <f t="shared" si="0"/>
        <v>7964475</v>
      </c>
      <c r="BC147" s="42">
        <f t="shared" si="0"/>
        <v>3022238</v>
      </c>
      <c r="BD147" s="42">
        <f t="shared" si="0"/>
        <v>4097850</v>
      </c>
      <c r="BE147" s="42">
        <f t="shared" si="0"/>
        <v>16832957</v>
      </c>
      <c r="BF147" s="42">
        <f t="shared" si="0"/>
        <v>20452926</v>
      </c>
      <c r="BG147" s="42">
        <f t="shared" si="0"/>
        <v>8637502</v>
      </c>
      <c r="BH147" s="42">
        <f t="shared" si="0"/>
        <v>10374237.363098893</v>
      </c>
      <c r="BI147" s="42">
        <f t="shared" si="0"/>
        <v>10189423.636901107</v>
      </c>
      <c r="BJ147" s="42">
        <f t="shared" si="0"/>
        <v>11363239</v>
      </c>
      <c r="BK147" s="42">
        <f t="shared" si="0"/>
        <v>7905534.728701835</v>
      </c>
      <c r="BL147" s="42">
        <f t="shared" si="0"/>
        <v>15717368.271298165</v>
      </c>
      <c r="BM147" s="42">
        <f t="shared" si="0"/>
        <v>12274576</v>
      </c>
      <c r="BN147" s="42">
        <f t="shared" si="0"/>
        <v>9704611</v>
      </c>
      <c r="BO147" s="42">
        <f t="shared" si="0"/>
        <v>1992206.7788868765</v>
      </c>
      <c r="BP147" s="42">
        <f t="shared" si="0"/>
        <v>8161771</v>
      </c>
      <c r="BQ147" s="42">
        <f t="shared" si="0"/>
        <v>4427701.162777138</v>
      </c>
      <c r="BR147" s="42">
        <f t="shared" si="0"/>
        <v>29138244.50183535</v>
      </c>
      <c r="BS147" s="42">
        <f t="shared" si="0"/>
        <v>642421547.058336</v>
      </c>
      <c r="BT147" s="42">
        <f aca="true" t="shared" si="1" ref="BT147:EF147">SUM(BT7:BT146)</f>
        <v>762385122</v>
      </c>
      <c r="BU147" s="42">
        <f t="shared" si="1"/>
        <v>1652831.950658061</v>
      </c>
      <c r="BV147" s="42">
        <f t="shared" si="1"/>
        <v>1569823.4585854548</v>
      </c>
      <c r="BW147" s="42">
        <f t="shared" si="1"/>
        <v>4672486.400967156</v>
      </c>
      <c r="BX147" s="42">
        <f t="shared" si="1"/>
        <v>7275159.327152711</v>
      </c>
      <c r="BY147" s="42">
        <f t="shared" si="1"/>
        <v>16110968.676241733</v>
      </c>
      <c r="BZ147" s="42">
        <f t="shared" si="1"/>
        <v>14723901.387561686</v>
      </c>
      <c r="CA147" s="42">
        <f t="shared" si="1"/>
        <v>31061812.16181037</v>
      </c>
      <c r="CB147" s="42">
        <f t="shared" si="1"/>
        <v>56695319.12577575</v>
      </c>
      <c r="CC147" s="42">
        <f t="shared" si="1"/>
        <v>330040213.8832405</v>
      </c>
      <c r="CD147" s="42">
        <f aca="true" t="shared" si="2" ref="CD147:CI147">SUM(CD7:CD146)</f>
        <v>4092456.584157265</v>
      </c>
      <c r="CE147" s="42">
        <f t="shared" si="2"/>
        <v>3531706.8435137523</v>
      </c>
      <c r="CF147" s="42">
        <f t="shared" si="2"/>
        <v>6420896.523080882</v>
      </c>
      <c r="CG147" s="42">
        <f t="shared" si="2"/>
        <v>9384826.309932884</v>
      </c>
      <c r="CH147" s="42">
        <f t="shared" si="2"/>
        <v>0</v>
      </c>
      <c r="CI147" s="42">
        <f t="shared" si="2"/>
        <v>16864682.592222426</v>
      </c>
      <c r="CJ147" s="42">
        <f t="shared" si="1"/>
        <v>16796055.742393184</v>
      </c>
      <c r="CK147" s="42">
        <f t="shared" si="1"/>
        <v>42289173.205651455</v>
      </c>
      <c r="CL147" s="42">
        <f t="shared" si="1"/>
        <v>79700911.12229358</v>
      </c>
      <c r="CM147" s="42">
        <f t="shared" si="1"/>
        <v>204151140.85593444</v>
      </c>
      <c r="CN147" s="42">
        <f t="shared" si="1"/>
        <v>826415.9753290305</v>
      </c>
      <c r="CO147" s="42">
        <f t="shared" si="1"/>
        <v>784911.7292927274</v>
      </c>
      <c r="CP147" s="42">
        <f t="shared" si="1"/>
        <v>2336243.200483578</v>
      </c>
      <c r="CQ147" s="42">
        <f t="shared" si="1"/>
        <v>3637579.6635763557</v>
      </c>
      <c r="CR147" s="42">
        <f t="shared" si="1"/>
        <v>8055484.338120867</v>
      </c>
      <c r="CS147" s="42">
        <f t="shared" si="1"/>
        <v>6354966.055833375</v>
      </c>
      <c r="CT147" s="42">
        <f t="shared" si="1"/>
        <v>6474846.568283113</v>
      </c>
      <c r="CU147" s="42">
        <f t="shared" si="1"/>
        <v>15409854.23413442</v>
      </c>
      <c r="CV147" s="42">
        <f t="shared" si="1"/>
        <v>20977632.792272765</v>
      </c>
      <c r="CW147" s="42">
        <f t="shared" si="1"/>
        <v>15755345.67100716</v>
      </c>
      <c r="CX147" s="42">
        <f t="shared" si="1"/>
        <v>18853779.6854016</v>
      </c>
      <c r="CY147" s="42">
        <f t="shared" si="1"/>
        <v>29544567.866392467</v>
      </c>
      <c r="CZ147" s="42">
        <f t="shared" si="1"/>
        <v>71519521.30180427</v>
      </c>
      <c r="DA147" s="42">
        <f t="shared" si="1"/>
        <v>134068728.69589867</v>
      </c>
      <c r="DB147" s="42">
        <f t="shared" si="1"/>
        <v>481370100.52884203</v>
      </c>
      <c r="DC147" s="42">
        <f t="shared" si="1"/>
        <v>2650851.0125863287</v>
      </c>
      <c r="DD147" s="42">
        <f t="shared" si="1"/>
        <v>2238418.245646266</v>
      </c>
      <c r="DE147" s="42">
        <f t="shared" si="1"/>
        <v>1238123.7984558921</v>
      </c>
      <c r="DF147" s="42">
        <f t="shared" si="1"/>
        <v>3063673.073464399</v>
      </c>
      <c r="DG147" s="42">
        <f t="shared" si="1"/>
        <v>21981658.7876788</v>
      </c>
      <c r="DH147" s="42">
        <f t="shared" si="1"/>
        <v>2158283.9018210056</v>
      </c>
      <c r="DI147" s="42">
        <f t="shared" si="1"/>
        <v>8219956.401764981</v>
      </c>
      <c r="DJ147" s="42">
        <f t="shared" si="1"/>
        <v>1402281.8178450922</v>
      </c>
      <c r="DK147" s="42">
        <f t="shared" si="1"/>
        <v>7276873.274394063</v>
      </c>
      <c r="DL147" s="42">
        <f t="shared" si="1"/>
        <v>2077828.913514961</v>
      </c>
      <c r="DM147" s="42">
        <f t="shared" si="1"/>
        <v>2980922.4931158833</v>
      </c>
      <c r="DN147" s="42">
        <f t="shared" si="1"/>
        <v>491759.2755926614</v>
      </c>
      <c r="DO147" s="42">
        <f t="shared" si="1"/>
        <v>2769134.0353011903</v>
      </c>
      <c r="DP147" s="42">
        <f t="shared" si="1"/>
        <v>4550288.052514139</v>
      </c>
      <c r="DQ147" s="42">
        <f t="shared" si="1"/>
        <v>1020030.4748116606</v>
      </c>
      <c r="DR147" s="42">
        <f t="shared" si="1"/>
        <v>768657.7922346976</v>
      </c>
      <c r="DS147" s="42">
        <f t="shared" si="1"/>
        <v>517152.9620035418</v>
      </c>
      <c r="DT147" s="42">
        <f t="shared" si="1"/>
        <v>1302472.1758023093</v>
      </c>
      <c r="DU147" s="42">
        <f t="shared" si="1"/>
        <v>1489762.6965739632</v>
      </c>
      <c r="DV147" s="42">
        <f t="shared" si="1"/>
        <v>2354595.6534353737</v>
      </c>
      <c r="DW147" s="42">
        <f t="shared" si="1"/>
        <v>2191794.023620615</v>
      </c>
      <c r="DX147" s="42">
        <f t="shared" si="1"/>
        <v>2301143.210880853</v>
      </c>
      <c r="DY147" s="42">
        <f t="shared" si="1"/>
        <v>432189.49547529634</v>
      </c>
      <c r="DZ147" s="42">
        <f t="shared" si="1"/>
        <v>472793.6796554373</v>
      </c>
      <c r="EA147" s="42">
        <f t="shared" si="1"/>
        <v>4655511.242464189</v>
      </c>
      <c r="EB147" s="42">
        <f t="shared" si="1"/>
        <v>15001248.526463002</v>
      </c>
      <c r="EC147" s="42">
        <f t="shared" si="1"/>
        <v>180073669.73959583</v>
      </c>
      <c r="ED147" s="42">
        <f t="shared" si="1"/>
        <v>250425550.2005408</v>
      </c>
      <c r="EE147" s="42">
        <f t="shared" si="1"/>
        <v>302574402.0000001</v>
      </c>
      <c r="EF147" s="42">
        <f t="shared" si="1"/>
        <v>3175303.3572855336</v>
      </c>
      <c r="EG147" s="42">
        <f aca="true" t="shared" si="3" ref="EG147:EP147">SUM(EG7:EG146)</f>
        <v>126816204.09027745</v>
      </c>
      <c r="EH147" s="42">
        <f t="shared" si="3"/>
        <v>3309672.025613092</v>
      </c>
      <c r="EI147" s="42">
        <f t="shared" si="3"/>
        <v>96825854.97438689</v>
      </c>
      <c r="EJ147" s="42">
        <f t="shared" si="3"/>
        <v>3793067.732760946</v>
      </c>
      <c r="EK147" s="42">
        <f t="shared" si="3"/>
        <v>99593507.26723903</v>
      </c>
      <c r="EL147" s="42">
        <f t="shared" si="3"/>
        <v>10417624.416305754</v>
      </c>
      <c r="EM147" s="42">
        <f t="shared" si="3"/>
        <v>188770202.58369425</v>
      </c>
      <c r="EN147" s="42">
        <f t="shared" si="3"/>
        <v>146233805.85201102</v>
      </c>
      <c r="EO147" s="42">
        <f t="shared" si="3"/>
        <v>196335889.0579759</v>
      </c>
      <c r="EP147" s="43">
        <f t="shared" si="3"/>
        <v>41217504</v>
      </c>
      <c r="EQ147" s="44"/>
    </row>
    <row r="148" spans="1:142" ht="12.75" customHeight="1">
      <c r="A148" s="45"/>
      <c r="B148" s="45"/>
      <c r="C148" s="3"/>
      <c r="D148" s="3"/>
      <c r="E148" s="3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3"/>
      <c r="EJ148" s="2"/>
      <c r="EK148" s="2"/>
      <c r="EL148" s="2"/>
    </row>
    <row r="149" spans="2:146" ht="12.75" customHeight="1">
      <c r="B149" s="3"/>
      <c r="C149" s="3"/>
      <c r="D149" s="3"/>
      <c r="E149" s="3"/>
      <c r="F149" s="3"/>
      <c r="G149" s="36">
        <f>EQ7</f>
        <v>5873368.731992216</v>
      </c>
      <c r="H149" s="36">
        <f>EQ8</f>
        <v>8111113.946761895</v>
      </c>
      <c r="I149" s="36">
        <f>EQ9</f>
        <v>5300204.01552749</v>
      </c>
      <c r="J149" s="36">
        <f>EQ10</f>
        <v>6131965.790280313</v>
      </c>
      <c r="K149" s="36">
        <f>EQ11</f>
        <v>41827803.6855439</v>
      </c>
      <c r="L149" s="36">
        <f>EQ12</f>
        <v>7795675.967881805</v>
      </c>
      <c r="M149" s="36">
        <f>EQ13</f>
        <v>22432031.93079322</v>
      </c>
      <c r="N149" s="36">
        <f>EQ14</f>
        <v>4038688.6781065194</v>
      </c>
      <c r="O149" s="36">
        <f>EQ15</f>
        <v>20777476.072340082</v>
      </c>
      <c r="P149" s="36">
        <f>EQ16</f>
        <v>10670191</v>
      </c>
      <c r="Q149" s="36">
        <f>EQ17</f>
        <v>8877910.621460045</v>
      </c>
      <c r="R149" s="36">
        <f>EQ18</f>
        <v>7862272</v>
      </c>
      <c r="S149" s="36">
        <f>EQ19</f>
        <v>16618422.000000002</v>
      </c>
      <c r="T149" s="36">
        <f>EQ20</f>
        <v>26567982</v>
      </c>
      <c r="U149" s="36">
        <f>EQ21</f>
        <v>7088764.67964449</v>
      </c>
      <c r="V149" s="36">
        <f>EQ22</f>
        <v>9740511.881883934</v>
      </c>
      <c r="W149" s="36">
        <f>EQ23</f>
        <v>9790529.438471576</v>
      </c>
      <c r="X149" s="36">
        <f>EQ24</f>
        <v>9490142</v>
      </c>
      <c r="Y149" s="36">
        <f>EQ25</f>
        <v>7892561.8755243225</v>
      </c>
      <c r="Z149" s="36">
        <f>EQ26</f>
        <v>15816496.866472531</v>
      </c>
      <c r="AA149" s="36">
        <f>EQ27</f>
        <v>11900695.258003145</v>
      </c>
      <c r="AB149" s="36">
        <f>EQ28</f>
        <v>21191974</v>
      </c>
      <c r="AC149" s="36">
        <f>EQ29</f>
        <v>2012352.7233515608</v>
      </c>
      <c r="AD149" s="36">
        <f>EQ30</f>
        <v>7651873.892514137</v>
      </c>
      <c r="AE149" s="36">
        <f>EQ31</f>
        <v>18255822.107485864</v>
      </c>
      <c r="AF149" s="36">
        <f>EQ32</f>
        <v>27939502.180772554</v>
      </c>
      <c r="AG149" s="36">
        <f>EQ33</f>
        <v>586048850.6551884</v>
      </c>
      <c r="AH149" s="36">
        <f>EQ34</f>
        <v>797212087</v>
      </c>
      <c r="AI149" s="36">
        <f>EQ35</f>
        <v>6852946.000000001</v>
      </c>
      <c r="AJ149" s="36">
        <f>EQ36</f>
        <v>5520944.999999999</v>
      </c>
      <c r="AK149" s="36">
        <f>EQ37</f>
        <v>4139594.000000001</v>
      </c>
      <c r="AL149" s="36">
        <f>EQ38</f>
        <v>504008</v>
      </c>
      <c r="AM149" s="36">
        <f>EQ39</f>
        <v>7807193</v>
      </c>
      <c r="AN149" s="36">
        <f>EQ40</f>
        <v>5101607</v>
      </c>
      <c r="AO149" s="36">
        <f>EQ41</f>
        <v>1821136.4868303803</v>
      </c>
      <c r="AP149" s="36">
        <f>EQ42</f>
        <v>2345749.164576116</v>
      </c>
      <c r="AQ149" s="36">
        <f>EQ43</f>
        <v>1521122.035870523</v>
      </c>
      <c r="AR149" s="36">
        <f>EQ44</f>
        <v>4407772.005921057</v>
      </c>
      <c r="AS149" s="36">
        <f>EQ45</f>
        <v>979438.9999999999</v>
      </c>
      <c r="AT149" s="36">
        <f>EQ46</f>
        <v>22353854.876417797</v>
      </c>
      <c r="AU149" s="36">
        <f>EQ47</f>
        <v>6054137.000000001</v>
      </c>
      <c r="AV149" s="36">
        <f>EQ48</f>
        <v>12866761.916826302</v>
      </c>
      <c r="AW149" s="36">
        <f>EQ49</f>
        <v>3744342.0831736983</v>
      </c>
      <c r="AX149" s="36">
        <f>EQ50</f>
        <v>6699319.000000004</v>
      </c>
      <c r="AY149" s="36">
        <f>EQ51</f>
        <v>21028768.928548783</v>
      </c>
      <c r="AZ149" s="36">
        <f>EQ52</f>
        <v>12249290.000000002</v>
      </c>
      <c r="BA149" s="36">
        <f>EQ53</f>
        <v>8600134.999999998</v>
      </c>
      <c r="BB149" s="36">
        <f>EQ54</f>
        <v>7964475</v>
      </c>
      <c r="BC149" s="36">
        <f>EQ55</f>
        <v>3022238</v>
      </c>
      <c r="BD149" s="36">
        <f>EQ56</f>
        <v>4097849.999999999</v>
      </c>
      <c r="BE149" s="36">
        <f>EQ57</f>
        <v>16832957</v>
      </c>
      <c r="BF149" s="36">
        <f>EQ58</f>
        <v>20452926</v>
      </c>
      <c r="BG149" s="36">
        <f>EQ59</f>
        <v>8637502</v>
      </c>
      <c r="BH149" s="36">
        <f>EQ60</f>
        <v>10374237.363098893</v>
      </c>
      <c r="BI149" s="36">
        <f>EQ61</f>
        <v>10189423.636901109</v>
      </c>
      <c r="BJ149" s="36">
        <f>EQ62</f>
        <v>11363239</v>
      </c>
      <c r="BK149" s="36">
        <f>EQ63</f>
        <v>7905534.728701835</v>
      </c>
      <c r="BL149" s="36">
        <f>EQ64</f>
        <v>15717368.271298166</v>
      </c>
      <c r="BM149" s="36">
        <f>EQ65</f>
        <v>12274576</v>
      </c>
      <c r="BN149" s="36">
        <f>EQ66</f>
        <v>9704611</v>
      </c>
      <c r="BO149" s="36">
        <f>EQ67</f>
        <v>1992206.7788868765</v>
      </c>
      <c r="BP149" s="36">
        <f>EQ68</f>
        <v>8161771.000000001</v>
      </c>
      <c r="BQ149" s="36">
        <f>EQ69</f>
        <v>4427701.162777139</v>
      </c>
      <c r="BR149" s="36">
        <f>EQ70</f>
        <v>29138244.501835342</v>
      </c>
      <c r="BS149" s="36">
        <f>EQ71</f>
        <v>642421547.058336</v>
      </c>
      <c r="BT149" s="36">
        <f>EQ72</f>
        <v>762385122</v>
      </c>
      <c r="BU149" s="36">
        <f>EQ73</f>
        <v>1652831.950658061</v>
      </c>
      <c r="BV149" s="36">
        <f>EQ74</f>
        <v>1569823.4585854548</v>
      </c>
      <c r="BW149" s="36">
        <f>EQ75</f>
        <v>4672486.400967156</v>
      </c>
      <c r="BX149" s="36">
        <f>EQ76</f>
        <v>7275159.327152711</v>
      </c>
      <c r="BY149" s="36">
        <f>EQ77</f>
        <v>16110968.676241733</v>
      </c>
      <c r="BZ149" s="36">
        <f>EQ78</f>
        <v>14723901.387561686</v>
      </c>
      <c r="CA149" s="36">
        <f>EQ79</f>
        <v>31061812.16181037</v>
      </c>
      <c r="CB149" s="36">
        <f>EQ80</f>
        <v>56695319.12577575</v>
      </c>
      <c r="CC149" s="36">
        <f>EQ81</f>
        <v>330040213.8832405</v>
      </c>
      <c r="CD149" s="36">
        <f>EQ82</f>
        <v>4092456.584157265</v>
      </c>
      <c r="CE149" s="36">
        <f>EQ83</f>
        <v>3531706.8435137523</v>
      </c>
      <c r="CF149" s="36">
        <f>EQ84</f>
        <v>6420896.523080882</v>
      </c>
      <c r="CG149" s="36">
        <f>EQ85</f>
        <v>9384826.309932884</v>
      </c>
      <c r="CH149" s="36">
        <f>EQ86</f>
        <v>0</v>
      </c>
      <c r="CI149" s="36">
        <f>EQ87</f>
        <v>16864682.592222426</v>
      </c>
      <c r="CJ149" s="36">
        <f>EQ88</f>
        <v>16796055.742393184</v>
      </c>
      <c r="CK149" s="36">
        <f>EQ89</f>
        <v>42289173.20565146</v>
      </c>
      <c r="CL149" s="36">
        <f>EQ90</f>
        <v>79700911.12229358</v>
      </c>
      <c r="CM149" s="36">
        <f>EQ91</f>
        <v>204151140.85593444</v>
      </c>
      <c r="CN149" s="36">
        <f>EQ92</f>
        <v>826415.9753290305</v>
      </c>
      <c r="CO149" s="36">
        <f>EQ93</f>
        <v>784911.7292927274</v>
      </c>
      <c r="CP149" s="36">
        <f>EQ94</f>
        <v>2336243.200483578</v>
      </c>
      <c r="CQ149" s="36">
        <f>EQ95</f>
        <v>3637579.6635763557</v>
      </c>
      <c r="CR149" s="36">
        <f>EQ96</f>
        <v>8055484.338120867</v>
      </c>
      <c r="CS149" s="36">
        <f>EQ97</f>
        <v>6354966.055833373</v>
      </c>
      <c r="CT149" s="36">
        <f>EQ98</f>
        <v>6474846.568283114</v>
      </c>
      <c r="CU149" s="36">
        <f>EQ99</f>
        <v>15409854.234134423</v>
      </c>
      <c r="CV149" s="36">
        <f>EQ100</f>
        <v>20977632.792272765</v>
      </c>
      <c r="CW149" s="36">
        <f>EQ101</f>
        <v>15755345.671007164</v>
      </c>
      <c r="CX149" s="36">
        <f>EQ102</f>
        <v>18853779.6854016</v>
      </c>
      <c r="CY149" s="36">
        <f>EQ103</f>
        <v>29544567.866392467</v>
      </c>
      <c r="CZ149" s="36">
        <f>EQ104</f>
        <v>71519521.30180429</v>
      </c>
      <c r="DA149" s="36">
        <f>EQ105</f>
        <v>134068728.69589865</v>
      </c>
      <c r="DB149" s="36">
        <f>EQ106</f>
        <v>481370100.52884203</v>
      </c>
      <c r="DC149" s="36">
        <f>EQ107</f>
        <v>2650851.0125863287</v>
      </c>
      <c r="DD149" s="36">
        <f>EQ108</f>
        <v>2238418.245646266</v>
      </c>
      <c r="DE149" s="36">
        <f>EQ109</f>
        <v>1238123.7984558921</v>
      </c>
      <c r="DF149" s="36">
        <f>EQ110</f>
        <v>3063673.073464399</v>
      </c>
      <c r="DG149" s="36">
        <f>EQ111</f>
        <v>21981658.7876788</v>
      </c>
      <c r="DH149" s="36">
        <f>EQ112</f>
        <v>2158283.9018210056</v>
      </c>
      <c r="DI149" s="36">
        <f>EQ113</f>
        <v>8219956.401764981</v>
      </c>
      <c r="DJ149" s="36">
        <f>EQ114</f>
        <v>1402281.8178450922</v>
      </c>
      <c r="DK149" s="36">
        <f>EQ115</f>
        <v>7276873.274394063</v>
      </c>
      <c r="DL149" s="36">
        <f>EQ116</f>
        <v>2077828.913514961</v>
      </c>
      <c r="DM149" s="36">
        <f>EQ117</f>
        <v>2980922.4931158833</v>
      </c>
      <c r="DN149" s="36">
        <f>EQ118</f>
        <v>491759.2755926614</v>
      </c>
      <c r="DO149" s="36">
        <f>EQ119</f>
        <v>2769134.0353011903</v>
      </c>
      <c r="DP149" s="36">
        <f>EQ120</f>
        <v>4550288.052514139</v>
      </c>
      <c r="DQ149" s="36">
        <f>EQ121</f>
        <v>1020030.4748116606</v>
      </c>
      <c r="DR149" s="36">
        <f>EQ122</f>
        <v>768657.7922346976</v>
      </c>
      <c r="DS149" s="36">
        <f>EQ123</f>
        <v>517152.9620035418</v>
      </c>
      <c r="DT149" s="36">
        <f>EQ124</f>
        <v>1302472.1758023093</v>
      </c>
      <c r="DU149" s="36">
        <f>EQ125</f>
        <v>1489762.6965739632</v>
      </c>
      <c r="DV149" s="36">
        <f>EQ126</f>
        <v>2354595.6534353737</v>
      </c>
      <c r="DW149" s="36">
        <f>EQ127</f>
        <v>2191794.023620615</v>
      </c>
      <c r="DX149" s="36">
        <f>EQ128</f>
        <v>2301143.210880853</v>
      </c>
      <c r="DY149" s="36">
        <f>EQ129</f>
        <v>432189.49547529634</v>
      </c>
      <c r="DZ149" s="36">
        <f>EQ130</f>
        <v>472793.6796554373</v>
      </c>
      <c r="EA149" s="36">
        <f>EQ131</f>
        <v>4655511.242464189</v>
      </c>
      <c r="EB149" s="36">
        <f>EQ132</f>
        <v>15001248.526463002</v>
      </c>
      <c r="EC149" s="36">
        <f>EQ133</f>
        <v>180073669.73959583</v>
      </c>
      <c r="ED149" s="36">
        <f>EQ134</f>
        <v>250425550.2005408</v>
      </c>
      <c r="EE149" s="36">
        <f>EQ135</f>
        <v>302574402</v>
      </c>
      <c r="EF149" s="36">
        <f>EQ136</f>
        <v>3175303.357285534</v>
      </c>
      <c r="EG149" s="36">
        <f>EQ137</f>
        <v>126816204.09027743</v>
      </c>
      <c r="EH149" s="36">
        <f>EQ138</f>
        <v>3309672.025613092</v>
      </c>
      <c r="EI149" s="36">
        <f>EQ139</f>
        <v>96825854.97438689</v>
      </c>
      <c r="EJ149" s="36">
        <f>EQ140</f>
        <v>3793067.732760946</v>
      </c>
      <c r="EK149" s="36">
        <f>EQ141</f>
        <v>99593507.26723905</v>
      </c>
      <c r="EL149" s="36">
        <f>EQ142</f>
        <v>10417624.416305752</v>
      </c>
      <c r="EM149" s="36">
        <f>EQ143</f>
        <v>188770202.5836943</v>
      </c>
      <c r="EN149" s="36">
        <f>EQ144</f>
        <v>146233805.85201102</v>
      </c>
      <c r="EO149" s="36">
        <f>EQ145</f>
        <v>196335889.05797595</v>
      </c>
      <c r="EP149" s="36">
        <f>EQ146</f>
        <v>41217504</v>
      </c>
    </row>
    <row r="150" spans="7:146" ht="12.75">
      <c r="G150" s="46">
        <f>G147-G149</f>
        <v>0</v>
      </c>
      <c r="H150" s="46">
        <f>H147-H149</f>
        <v>0</v>
      </c>
      <c r="I150" s="46">
        <f aca="true" t="shared" si="4" ref="I150:BS150">I147-I149</f>
        <v>0</v>
      </c>
      <c r="J150" s="46">
        <f t="shared" si="4"/>
        <v>0</v>
      </c>
      <c r="K150" s="46">
        <f t="shared" si="4"/>
        <v>0</v>
      </c>
      <c r="L150" s="46">
        <f t="shared" si="4"/>
        <v>0</v>
      </c>
      <c r="M150" s="46">
        <f t="shared" si="4"/>
        <v>0</v>
      </c>
      <c r="N150" s="46">
        <f t="shared" si="4"/>
        <v>0</v>
      </c>
      <c r="O150" s="46">
        <f t="shared" si="4"/>
        <v>0</v>
      </c>
      <c r="P150" s="46">
        <f t="shared" si="4"/>
        <v>0</v>
      </c>
      <c r="Q150" s="46">
        <f t="shared" si="4"/>
        <v>0</v>
      </c>
      <c r="R150" s="46">
        <f t="shared" si="4"/>
        <v>0</v>
      </c>
      <c r="S150" s="46">
        <f t="shared" si="4"/>
        <v>0</v>
      </c>
      <c r="T150" s="46">
        <f t="shared" si="4"/>
        <v>0</v>
      </c>
      <c r="U150" s="46">
        <f t="shared" si="4"/>
        <v>0</v>
      </c>
      <c r="V150" s="46">
        <f t="shared" si="4"/>
        <v>0</v>
      </c>
      <c r="W150" s="46">
        <f t="shared" si="4"/>
        <v>0</v>
      </c>
      <c r="X150" s="46">
        <f t="shared" si="4"/>
        <v>0</v>
      </c>
      <c r="Y150" s="46">
        <f t="shared" si="4"/>
        <v>0</v>
      </c>
      <c r="Z150" s="46">
        <f t="shared" si="4"/>
        <v>0</v>
      </c>
      <c r="AA150" s="46">
        <f t="shared" si="4"/>
        <v>0</v>
      </c>
      <c r="AB150" s="46">
        <f t="shared" si="4"/>
        <v>0</v>
      </c>
      <c r="AC150" s="46">
        <f t="shared" si="4"/>
        <v>0</v>
      </c>
      <c r="AD150" s="46">
        <f t="shared" si="4"/>
        <v>0</v>
      </c>
      <c r="AE150" s="46">
        <f t="shared" si="4"/>
        <v>0</v>
      </c>
      <c r="AF150" s="46">
        <f t="shared" si="4"/>
        <v>0</v>
      </c>
      <c r="AG150" s="46">
        <f t="shared" si="4"/>
        <v>0</v>
      </c>
      <c r="AH150" s="46">
        <f t="shared" si="4"/>
        <v>0</v>
      </c>
      <c r="AI150" s="46">
        <f t="shared" si="4"/>
        <v>0</v>
      </c>
      <c r="AJ150" s="46">
        <f t="shared" si="4"/>
        <v>0</v>
      </c>
      <c r="AK150" s="46">
        <f t="shared" si="4"/>
        <v>0</v>
      </c>
      <c r="AL150" s="46">
        <f t="shared" si="4"/>
        <v>0</v>
      </c>
      <c r="AM150" s="46">
        <f t="shared" si="4"/>
        <v>0</v>
      </c>
      <c r="AN150" s="46">
        <f t="shared" si="4"/>
        <v>0</v>
      </c>
      <c r="AO150" s="46">
        <f t="shared" si="4"/>
        <v>0</v>
      </c>
      <c r="AP150" s="46">
        <f t="shared" si="4"/>
        <v>0</v>
      </c>
      <c r="AQ150" s="46">
        <f t="shared" si="4"/>
        <v>0</v>
      </c>
      <c r="AR150" s="46">
        <f t="shared" si="4"/>
        <v>0</v>
      </c>
      <c r="AS150" s="46">
        <f t="shared" si="4"/>
        <v>0</v>
      </c>
      <c r="AT150" s="46">
        <f t="shared" si="4"/>
        <v>0</v>
      </c>
      <c r="AU150" s="46">
        <f t="shared" si="4"/>
        <v>0</v>
      </c>
      <c r="AV150" s="46">
        <f t="shared" si="4"/>
        <v>0</v>
      </c>
      <c r="AW150" s="46">
        <f t="shared" si="4"/>
        <v>0</v>
      </c>
      <c r="AX150" s="46">
        <f t="shared" si="4"/>
        <v>0</v>
      </c>
      <c r="AY150" s="46">
        <f t="shared" si="4"/>
        <v>0</v>
      </c>
      <c r="AZ150" s="46">
        <f t="shared" si="4"/>
        <v>0</v>
      </c>
      <c r="BA150" s="46">
        <f t="shared" si="4"/>
        <v>0</v>
      </c>
      <c r="BB150" s="46">
        <f t="shared" si="4"/>
        <v>0</v>
      </c>
      <c r="BC150" s="46">
        <f t="shared" si="4"/>
        <v>0</v>
      </c>
      <c r="BD150" s="46">
        <f t="shared" si="4"/>
        <v>0</v>
      </c>
      <c r="BE150" s="46">
        <f t="shared" si="4"/>
        <v>0</v>
      </c>
      <c r="BF150" s="46">
        <f t="shared" si="4"/>
        <v>0</v>
      </c>
      <c r="BG150" s="46">
        <f t="shared" si="4"/>
        <v>0</v>
      </c>
      <c r="BH150" s="46">
        <f t="shared" si="4"/>
        <v>0</v>
      </c>
      <c r="BI150" s="46">
        <f t="shared" si="4"/>
        <v>0</v>
      </c>
      <c r="BJ150" s="46">
        <f t="shared" si="4"/>
        <v>0</v>
      </c>
      <c r="BK150" s="46">
        <f t="shared" si="4"/>
        <v>0</v>
      </c>
      <c r="BL150" s="46">
        <f t="shared" si="4"/>
        <v>0</v>
      </c>
      <c r="BM150" s="46">
        <f t="shared" si="4"/>
        <v>0</v>
      </c>
      <c r="BN150" s="46">
        <f t="shared" si="4"/>
        <v>0</v>
      </c>
      <c r="BO150" s="46">
        <f t="shared" si="4"/>
        <v>0</v>
      </c>
      <c r="BP150" s="46">
        <f t="shared" si="4"/>
        <v>0</v>
      </c>
      <c r="BQ150" s="46">
        <f t="shared" si="4"/>
        <v>0</v>
      </c>
      <c r="BR150" s="46">
        <f t="shared" si="4"/>
        <v>0</v>
      </c>
      <c r="BS150" s="46">
        <f t="shared" si="4"/>
        <v>0</v>
      </c>
      <c r="BT150" s="46">
        <f aca="true" t="shared" si="5" ref="BT150:EF150">BT147-BT149</f>
        <v>0</v>
      </c>
      <c r="BU150" s="46">
        <f t="shared" si="5"/>
        <v>0</v>
      </c>
      <c r="BV150" s="46">
        <f t="shared" si="5"/>
        <v>0</v>
      </c>
      <c r="BW150" s="46">
        <f t="shared" si="5"/>
        <v>0</v>
      </c>
      <c r="BX150" s="46">
        <f t="shared" si="5"/>
        <v>0</v>
      </c>
      <c r="BY150" s="46">
        <f t="shared" si="5"/>
        <v>0</v>
      </c>
      <c r="BZ150" s="46">
        <f t="shared" si="5"/>
        <v>0</v>
      </c>
      <c r="CA150" s="46">
        <f t="shared" si="5"/>
        <v>0</v>
      </c>
      <c r="CB150" s="46">
        <f t="shared" si="5"/>
        <v>0</v>
      </c>
      <c r="CC150" s="46">
        <f t="shared" si="5"/>
        <v>0</v>
      </c>
      <c r="CD150" s="46">
        <f>CD147-CD149</f>
        <v>0</v>
      </c>
      <c r="CE150" s="46">
        <f>CE147-CE149</f>
        <v>0</v>
      </c>
      <c r="CF150" s="46">
        <f>CF147-CF149</f>
        <v>0</v>
      </c>
      <c r="CG150" s="46">
        <f>CG147-CG149</f>
        <v>0</v>
      </c>
      <c r="CH150" s="46">
        <f>CH147-CH149</f>
        <v>0</v>
      </c>
      <c r="CI150" s="46">
        <f t="shared" si="5"/>
        <v>0</v>
      </c>
      <c r="CJ150" s="46">
        <f t="shared" si="5"/>
        <v>0</v>
      </c>
      <c r="CK150" s="46">
        <f t="shared" si="5"/>
        <v>0</v>
      </c>
      <c r="CL150" s="46">
        <f t="shared" si="5"/>
        <v>0</v>
      </c>
      <c r="CM150" s="46">
        <f t="shared" si="5"/>
        <v>0</v>
      </c>
      <c r="CN150" s="46">
        <f t="shared" si="5"/>
        <v>0</v>
      </c>
      <c r="CO150" s="46">
        <f t="shared" si="5"/>
        <v>0</v>
      </c>
      <c r="CP150" s="46">
        <f t="shared" si="5"/>
        <v>0</v>
      </c>
      <c r="CQ150" s="46">
        <f t="shared" si="5"/>
        <v>0</v>
      </c>
      <c r="CR150" s="46">
        <f t="shared" si="5"/>
        <v>0</v>
      </c>
      <c r="CS150" s="46">
        <f t="shared" si="5"/>
        <v>0</v>
      </c>
      <c r="CT150" s="46">
        <f t="shared" si="5"/>
        <v>0</v>
      </c>
      <c r="CU150" s="46">
        <f t="shared" si="5"/>
        <v>0</v>
      </c>
      <c r="CV150" s="46">
        <f t="shared" si="5"/>
        <v>0</v>
      </c>
      <c r="CW150" s="46">
        <f t="shared" si="5"/>
        <v>0</v>
      </c>
      <c r="CX150" s="46">
        <f t="shared" si="5"/>
        <v>0</v>
      </c>
      <c r="CY150" s="46">
        <f t="shared" si="5"/>
        <v>0</v>
      </c>
      <c r="CZ150" s="46">
        <f t="shared" si="5"/>
        <v>0</v>
      </c>
      <c r="DA150" s="46">
        <f t="shared" si="5"/>
        <v>0</v>
      </c>
      <c r="DB150" s="46">
        <f t="shared" si="5"/>
        <v>0</v>
      </c>
      <c r="DC150" s="46">
        <f t="shared" si="5"/>
        <v>0</v>
      </c>
      <c r="DD150" s="46">
        <f t="shared" si="5"/>
        <v>0</v>
      </c>
      <c r="DE150" s="46">
        <f t="shared" si="5"/>
        <v>0</v>
      </c>
      <c r="DF150" s="46">
        <f t="shared" si="5"/>
        <v>0</v>
      </c>
      <c r="DG150" s="46">
        <f t="shared" si="5"/>
        <v>0</v>
      </c>
      <c r="DH150" s="46">
        <f t="shared" si="5"/>
        <v>0</v>
      </c>
      <c r="DI150" s="46">
        <f t="shared" si="5"/>
        <v>0</v>
      </c>
      <c r="DJ150" s="46">
        <f t="shared" si="5"/>
        <v>0</v>
      </c>
      <c r="DK150" s="46">
        <f t="shared" si="5"/>
        <v>0</v>
      </c>
      <c r="DL150" s="46">
        <f t="shared" si="5"/>
        <v>0</v>
      </c>
      <c r="DM150" s="46">
        <f t="shared" si="5"/>
        <v>0</v>
      </c>
      <c r="DN150" s="46">
        <f t="shared" si="5"/>
        <v>0</v>
      </c>
      <c r="DO150" s="46">
        <f t="shared" si="5"/>
        <v>0</v>
      </c>
      <c r="DP150" s="46">
        <f t="shared" si="5"/>
        <v>0</v>
      </c>
      <c r="DQ150" s="46">
        <f t="shared" si="5"/>
        <v>0</v>
      </c>
      <c r="DR150" s="46">
        <f t="shared" si="5"/>
        <v>0</v>
      </c>
      <c r="DS150" s="46">
        <f t="shared" si="5"/>
        <v>0</v>
      </c>
      <c r="DT150" s="46">
        <f t="shared" si="5"/>
        <v>0</v>
      </c>
      <c r="DU150" s="46">
        <f t="shared" si="5"/>
        <v>0</v>
      </c>
      <c r="DV150" s="46">
        <f t="shared" si="5"/>
        <v>0</v>
      </c>
      <c r="DW150" s="46">
        <f t="shared" si="5"/>
        <v>0</v>
      </c>
      <c r="DX150" s="46">
        <f t="shared" si="5"/>
        <v>0</v>
      </c>
      <c r="DY150" s="46">
        <f t="shared" si="5"/>
        <v>0</v>
      </c>
      <c r="DZ150" s="46">
        <f t="shared" si="5"/>
        <v>0</v>
      </c>
      <c r="EA150" s="46">
        <f t="shared" si="5"/>
        <v>0</v>
      </c>
      <c r="EB150" s="46">
        <f t="shared" si="5"/>
        <v>0</v>
      </c>
      <c r="EC150" s="46">
        <f t="shared" si="5"/>
        <v>0</v>
      </c>
      <c r="ED150" s="46">
        <f t="shared" si="5"/>
        <v>0</v>
      </c>
      <c r="EE150" s="46">
        <f t="shared" si="5"/>
        <v>0</v>
      </c>
      <c r="EF150" s="46">
        <f t="shared" si="5"/>
        <v>0</v>
      </c>
      <c r="EG150" s="46">
        <f aca="true" t="shared" si="6" ref="EG150:EP150">EG147-EG149</f>
        <v>0</v>
      </c>
      <c r="EH150" s="46">
        <f t="shared" si="6"/>
        <v>0</v>
      </c>
      <c r="EI150" s="46">
        <f t="shared" si="6"/>
        <v>0</v>
      </c>
      <c r="EJ150" s="46">
        <f t="shared" si="6"/>
        <v>0</v>
      </c>
      <c r="EK150" s="46">
        <f t="shared" si="6"/>
        <v>0</v>
      </c>
      <c r="EL150" s="46">
        <f t="shared" si="6"/>
        <v>0</v>
      </c>
      <c r="EM150" s="46">
        <f t="shared" si="6"/>
        <v>0</v>
      </c>
      <c r="EN150" s="46">
        <f t="shared" si="6"/>
        <v>0</v>
      </c>
      <c r="EO150" s="46">
        <f t="shared" si="6"/>
        <v>0</v>
      </c>
      <c r="EP150" s="46">
        <f t="shared" si="6"/>
        <v>0</v>
      </c>
    </row>
  </sheetData>
  <mergeCells count="78">
    <mergeCell ref="G3:O3"/>
    <mergeCell ref="P3:AH3"/>
    <mergeCell ref="AI3:AY3"/>
    <mergeCell ref="AZ3:BT3"/>
    <mergeCell ref="EL1:EM2"/>
    <mergeCell ref="EL3:EL4"/>
    <mergeCell ref="EM3:EM4"/>
    <mergeCell ref="EN1:EN4"/>
    <mergeCell ref="EK3:EK4"/>
    <mergeCell ref="EH1:EI2"/>
    <mergeCell ref="EJ1:EK2"/>
    <mergeCell ref="CS1:DB2"/>
    <mergeCell ref="DC1:ED2"/>
    <mergeCell ref="EF1:EG2"/>
    <mergeCell ref="CS3:CX3"/>
    <mergeCell ref="CY3:DB3"/>
    <mergeCell ref="DC3:DK3"/>
    <mergeCell ref="DL3:ED3"/>
    <mergeCell ref="CJ3:CM3"/>
    <mergeCell ref="CD3:CI3"/>
    <mergeCell ref="CD2:CM2"/>
    <mergeCell ref="CN2:CR2"/>
    <mergeCell ref="CN3:CR3"/>
    <mergeCell ref="A73:A96"/>
    <mergeCell ref="B73:B81"/>
    <mergeCell ref="B92:B96"/>
    <mergeCell ref="BU2:CC2"/>
    <mergeCell ref="BZ3:CC3"/>
    <mergeCell ref="BU3:BY3"/>
    <mergeCell ref="A1:F6"/>
    <mergeCell ref="G1:AH2"/>
    <mergeCell ref="AI1:BT2"/>
    <mergeCell ref="BU1:CR1"/>
    <mergeCell ref="A97:A135"/>
    <mergeCell ref="B97:B106"/>
    <mergeCell ref="B107:B134"/>
    <mergeCell ref="C97:C102"/>
    <mergeCell ref="C103:C106"/>
    <mergeCell ref="C107:C115"/>
    <mergeCell ref="C116:C134"/>
    <mergeCell ref="A147:C147"/>
    <mergeCell ref="A146:D146"/>
    <mergeCell ref="A136:B137"/>
    <mergeCell ref="A138:B139"/>
    <mergeCell ref="A140:B141"/>
    <mergeCell ref="A142:B143"/>
    <mergeCell ref="A144:D144"/>
    <mergeCell ref="A145:D145"/>
    <mergeCell ref="C138:D138"/>
    <mergeCell ref="C139:D139"/>
    <mergeCell ref="EQ1:EQ5"/>
    <mergeCell ref="B135:D135"/>
    <mergeCell ref="C136:D136"/>
    <mergeCell ref="C137:D137"/>
    <mergeCell ref="EE1:EE4"/>
    <mergeCell ref="EF3:EF4"/>
    <mergeCell ref="EG3:EG4"/>
    <mergeCell ref="EH3:EH4"/>
    <mergeCell ref="EI3:EI4"/>
    <mergeCell ref="EJ3:EJ4"/>
    <mergeCell ref="C140:D140"/>
    <mergeCell ref="C141:D141"/>
    <mergeCell ref="C142:D142"/>
    <mergeCell ref="C143:D143"/>
    <mergeCell ref="C78:C81"/>
    <mergeCell ref="C88:C91"/>
    <mergeCell ref="C92:C96"/>
    <mergeCell ref="C82:C87"/>
    <mergeCell ref="B82:B91"/>
    <mergeCell ref="EO1:EO4"/>
    <mergeCell ref="EP1:EP4"/>
    <mergeCell ref="C7:C15"/>
    <mergeCell ref="C16:C34"/>
    <mergeCell ref="C35:C51"/>
    <mergeCell ref="C52:C72"/>
    <mergeCell ref="A7:B34"/>
    <mergeCell ref="A35:B72"/>
    <mergeCell ref="C73:C7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FEA-USP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Joaquim J. M. Guilhoto</dc:creator>
  <cp:keywords/>
  <dc:description/>
  <cp:lastModifiedBy>Fundação Instituto de Pesquisas Econômicas</cp:lastModifiedBy>
  <dcterms:created xsi:type="dcterms:W3CDTF">2004-02-19T10:11:11Z</dcterms:created>
  <dcterms:modified xsi:type="dcterms:W3CDTF">2005-08-08T16:20:19Z</dcterms:modified>
  <cp:category/>
  <cp:version/>
  <cp:contentType/>
  <cp:contentStatus/>
</cp:coreProperties>
</file>